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dy_santos\Desktop\NOMINA PORTAL DICIEMBRE 2024\"/>
    </mc:Choice>
  </mc:AlternateContent>
  <xr:revisionPtr revIDLastSave="0" documentId="13_ncr:1_{05057241-01E9-45A3-A9BC-E275F31E2172}" xr6:coauthVersionLast="47" xr6:coauthVersionMax="47" xr10:uidLastSave="{00000000-0000-0000-0000-000000000000}"/>
  <bookViews>
    <workbookView xWindow="-120" yWindow="-120" windowWidth="29040" windowHeight="15720" xr2:uid="{FFE1F30A-8AD9-45BA-8FF1-189BB089BC78}"/>
  </bookViews>
  <sheets>
    <sheet name="NOM INTERINATO DICIEMBRE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1" l="1"/>
  <c r="L60" i="1"/>
  <c r="J60" i="1"/>
  <c r="I60" i="1"/>
  <c r="I63" i="1" s="1"/>
  <c r="H60" i="1"/>
  <c r="H63" i="1" s="1"/>
  <c r="G60" i="1"/>
  <c r="E60" i="1"/>
  <c r="E63" i="1" s="1"/>
  <c r="M59" i="1"/>
  <c r="L59" i="1"/>
  <c r="J56" i="1"/>
  <c r="J63" i="1" s="1"/>
  <c r="I56" i="1"/>
  <c r="H56" i="1"/>
  <c r="G56" i="1"/>
  <c r="E56" i="1"/>
  <c r="L55" i="1"/>
  <c r="L56" i="1" s="1"/>
  <c r="M56" i="1" s="1"/>
  <c r="L52" i="1"/>
  <c r="J52" i="1"/>
  <c r="I52" i="1"/>
  <c r="H52" i="1"/>
  <c r="G52" i="1"/>
  <c r="E52" i="1"/>
  <c r="M51" i="1"/>
  <c r="L51" i="1"/>
  <c r="M50" i="1"/>
  <c r="M52" i="1" s="1"/>
  <c r="L50" i="1"/>
  <c r="J47" i="1"/>
  <c r="I47" i="1"/>
  <c r="H47" i="1"/>
  <c r="G47" i="1"/>
  <c r="E47" i="1"/>
  <c r="L46" i="1"/>
  <c r="L47" i="1" s="1"/>
  <c r="M47" i="1" s="1"/>
  <c r="L43" i="1"/>
  <c r="J43" i="1"/>
  <c r="I43" i="1"/>
  <c r="H43" i="1"/>
  <c r="G43" i="1"/>
  <c r="M43" i="1" s="1"/>
  <c r="E43" i="1"/>
  <c r="M42" i="1"/>
  <c r="L42" i="1"/>
  <c r="J39" i="1"/>
  <c r="I39" i="1"/>
  <c r="H39" i="1"/>
  <c r="G39" i="1"/>
  <c r="E39" i="1"/>
  <c r="L38" i="1"/>
  <c r="L39" i="1" s="1"/>
  <c r="M39" i="1" s="1"/>
  <c r="J27" i="1"/>
  <c r="I27" i="1"/>
  <c r="H27" i="1"/>
  <c r="G27" i="1"/>
  <c r="E27" i="1"/>
  <c r="L26" i="1"/>
  <c r="L27" i="1" s="1"/>
  <c r="J23" i="1"/>
  <c r="I23" i="1"/>
  <c r="H23" i="1"/>
  <c r="G23" i="1"/>
  <c r="E23" i="1"/>
  <c r="L22" i="1"/>
  <c r="L23" i="1" s="1"/>
  <c r="L63" i="1" l="1"/>
  <c r="M23" i="1"/>
  <c r="M27" i="1"/>
  <c r="G63" i="1"/>
  <c r="M38" i="1"/>
  <c r="M46" i="1"/>
  <c r="M60" i="1"/>
  <c r="M22" i="1"/>
  <c r="M55" i="1"/>
  <c r="M63" i="1" l="1"/>
</calcChain>
</file>

<file path=xl/sharedStrings.xml><?xml version="1.0" encoding="utf-8"?>
<sst xmlns="http://schemas.openxmlformats.org/spreadsheetml/2006/main" count="88" uniqueCount="67">
  <si>
    <t xml:space="preserve">OFICINA NACIONAL DE EVALUACIÓN SÍSMICA Y VULNERABILIDAD DE INFRAESTRUCTURA Y EDIFICACIONES </t>
  </si>
  <si>
    <t>RNC 430-00787-2</t>
  </si>
  <si>
    <t>REPORTE DE NÓMINA</t>
  </si>
  <si>
    <t>CONCEPTO PAGO SUELDO 150-18 - INTERINATO CORRESPONDIENTE AL MES DE DICIEMBRE 2024</t>
  </si>
  <si>
    <t>CAPITULO: 0211    SUBCAPITULO: 01     DAF: 01     UE: 0006    PROGRAMA: 17    SUBPROGRAMA: 02    PROYECTO: 0    ACTIVIDAD: 0001    CUENTA:  2.1.1.2.11     FONDO: 0100</t>
  </si>
  <si>
    <t>NOMBRE</t>
  </si>
  <si>
    <t xml:space="preserve">GENERO </t>
  </si>
  <si>
    <t>FUNCION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</si>
  <si>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</si>
  <si>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</si>
  <si>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</si>
  <si>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</si>
  <si>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</si>
  <si>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</si>
  <si>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</si>
  <si>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</si>
  <si>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</si>
  <si>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</si>
  <si>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>DEPARTAMENTO  JURÍDICO</t>
  </si>
  <si>
    <t>PASCUAL DIAZ</t>
  </si>
  <si>
    <t>M</t>
  </si>
  <si>
    <t>ANALISTA LEGAL</t>
  </si>
  <si>
    <t>Subtotal:</t>
  </si>
  <si>
    <t>DEPARTAMENTO ADMINISTRATIVO FINANCIERO</t>
  </si>
  <si>
    <t xml:space="preserve">ROCIO DEL ALBA MERCEDES SUERO </t>
  </si>
  <si>
    <t>F</t>
  </si>
  <si>
    <t>TECNICO ADMINISTRATIVO</t>
  </si>
  <si>
    <t>SECCIÓN DE ALMACEN Y SUMINISTRO</t>
  </si>
  <si>
    <t xml:space="preserve">ELIZABETH VARGAS MERCEDES </t>
  </si>
  <si>
    <t>ENC. DE SECCIÓN DE ALMACEN Y SUMINISTRO</t>
  </si>
  <si>
    <t>DIVISIÓN DE COMPRAS Y CONTRATACIONES</t>
  </si>
  <si>
    <t>HILDA BIENVENIDA PAULA ROSARIO</t>
  </si>
  <si>
    <t xml:space="preserve">ANALISTA DE COMPRA Y CONTRACIONES </t>
  </si>
  <si>
    <t>DIVISIÓN DE CONTABILIDAD</t>
  </si>
  <si>
    <t>LUZ DEL ALBA MARTINEZ CAMPAÑA</t>
  </si>
  <si>
    <t>CONTADORA</t>
  </si>
  <si>
    <t>Subtotal</t>
  </si>
  <si>
    <t>DEPARTAMENTO DE PLANIFICACIÓN Y DESARROLLO</t>
  </si>
  <si>
    <t>CARLA MARIA RODRIGUEZ</t>
  </si>
  <si>
    <t>TÉCNICO ADMINISTRATIVO</t>
  </si>
  <si>
    <t>Subtotal :</t>
  </si>
  <si>
    <t>DEPARTAMENTO DE TECNOLOGIA DE INFORMACIÓN DE COMUNICACIÓN</t>
  </si>
  <si>
    <t>CLARA CLEIDER MONTERO GOMEZ</t>
  </si>
  <si>
    <t>SOPORTE TÉCNICO INFORMATICO</t>
  </si>
  <si>
    <t xml:space="preserve">DIRECCION CIENTIFICO SISMO-RESISTENTE </t>
  </si>
  <si>
    <t>BELKIS JULIANNA BAUTISTA SALVADOR</t>
  </si>
  <si>
    <t xml:space="preserve">DEPARTAMENTO DE INGENIERIA SISMO-RESISTENCIA </t>
  </si>
  <si>
    <t xml:space="preserve">ALEXANDER MENDEZ PINEDA </t>
  </si>
  <si>
    <t>TÉCNICO EN INTRUMENTACION DE ESTRUCTURA</t>
  </si>
  <si>
    <t>DEPARTAMENTO DE EVALUACION Y DISEÑO ARQUITECTONICO</t>
  </si>
  <si>
    <t>ZORAIDA DISLA MORALES</t>
  </si>
  <si>
    <t>ENC. DE DEPTO DE EVALUACIÓN Y DISEÑO ARQUITECTONICO</t>
  </si>
  <si>
    <t xml:space="preserve">HENRY BELTRAN DE PAULA </t>
  </si>
  <si>
    <t>DIBUJANTE</t>
  </si>
  <si>
    <t xml:space="preserve">DEPARTAMENTO DE RECOPILACION E INFORMACIÓN GEOSPACIAL </t>
  </si>
  <si>
    <t xml:space="preserve">HECTOR ANTONIO CEDEÑO ALMONTE </t>
  </si>
  <si>
    <t>TÉCNICO EN MANEJO DE DRONES</t>
  </si>
  <si>
    <t>DEPARTAMENTO DE INSTRUMETANCIÓN Y MONITOREO</t>
  </si>
  <si>
    <t>MARIEL TERESA RINCON BOCK</t>
  </si>
  <si>
    <t>ENC. DEPTO DE  INSTRUMETANCIÓN Y MONITOREO</t>
  </si>
  <si>
    <t>Total por Programación:</t>
  </si>
  <si>
    <t>______________________________________________________________________</t>
  </si>
  <si>
    <t xml:space="preserve">         Preparado Por: Licda. Yudy B. De Los Santos</t>
  </si>
  <si>
    <t xml:space="preserve">     Revisado Por: Licda. Carmen P. Rodriguez Suero </t>
  </si>
  <si>
    <t xml:space="preserve">        Enc. División Registro y Control de  Nómina</t>
  </si>
  <si>
    <t>Enc. Int. Departamento de  Recursos Humanos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</si>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</sst>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10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b/>
      <sz val="8"/>
      <color indexed="8"/>
      <name val="Aptos Narrow"/>
      <family val="2"/>
      <scheme val="minor"/>
    </font>
    <font>
      <b/>
      <sz val="9"/>
      <color indexed="8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8"/>
      <color indexed="8"/>
      <name val="Aptos Narrow"/>
      <family val="2"/>
      <scheme val="minor"/>
    </font>
    <font>
      <b/>
      <sz val="11"/>
      <color indexed="8"/>
      <name val="Calibri"/>
      <family val="2"/>
    </font>
    <font>
      <sz val="9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73">
    <xf numFmtId="0" fontId="0" fillId="0" borderId="0" xfId="0"/>
    <xf numFmtId="0" fontId="3" fillId="2" borderId="0" xfId="0" applyFont="1" applyFill="1" applyAlignment="1">
      <alignment horizontal="center"/>
    </xf>
    <xf numFmtId="164" fontId="6" fillId="3" borderId="2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164" fontId="6" fillId="0" borderId="2" xfId="1" applyFont="1" applyFill="1" applyBorder="1" applyAlignment="1">
      <alignment horizontal="right" vertical="center"/>
    </xf>
    <xf numFmtId="2" fontId="6" fillId="0" borderId="2" xfId="1" applyNumberFormat="1" applyFont="1" applyFill="1" applyBorder="1" applyAlignment="1">
      <alignment horizontal="center" vertical="center"/>
    </xf>
    <xf numFmtId="164" fontId="6" fillId="0" borderId="2" xfId="1" applyFont="1" applyFill="1" applyBorder="1" applyAlignment="1">
      <alignment horizontal="center" vertical="center"/>
    </xf>
    <xf numFmtId="164" fontId="0" fillId="0" borderId="0" xfId="0" applyNumberFormat="1"/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164" fontId="7" fillId="0" borderId="2" xfId="1" applyFont="1" applyFill="1" applyBorder="1"/>
    <xf numFmtId="2" fontId="7" fillId="0" borderId="2" xfId="1" applyNumberFormat="1" applyFont="1" applyFill="1" applyBorder="1"/>
    <xf numFmtId="164" fontId="7" fillId="0" borderId="2" xfId="1" applyFont="1" applyFill="1" applyBorder="1" applyAlignment="1"/>
    <xf numFmtId="164" fontId="3" fillId="0" borderId="2" xfId="1" applyFont="1" applyFill="1" applyBorder="1"/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right"/>
    </xf>
    <xf numFmtId="164" fontId="4" fillId="0" borderId="2" xfId="1" applyFont="1" applyFill="1" applyBorder="1"/>
    <xf numFmtId="2" fontId="4" fillId="0" borderId="2" xfId="1" applyNumberFormat="1" applyFont="1" applyFill="1" applyBorder="1"/>
    <xf numFmtId="164" fontId="4" fillId="0" borderId="2" xfId="1" applyFont="1" applyFill="1" applyBorder="1" applyAlignment="1"/>
    <xf numFmtId="164" fontId="2" fillId="0" borderId="2" xfId="1" applyFont="1" applyFill="1" applyBorder="1"/>
    <xf numFmtId="0" fontId="7" fillId="0" borderId="2" xfId="0" applyFont="1" applyBorder="1" applyAlignment="1">
      <alignment horizontal="left" vertical="center"/>
    </xf>
    <xf numFmtId="0" fontId="4" fillId="0" borderId="2" xfId="0" applyFont="1" applyBorder="1"/>
    <xf numFmtId="0" fontId="7" fillId="0" borderId="2" xfId="0" applyFont="1" applyBorder="1"/>
    <xf numFmtId="2" fontId="7" fillId="0" borderId="2" xfId="1" applyNumberFormat="1" applyFont="1" applyFill="1" applyBorder="1" applyAlignment="1">
      <alignment horizontal="right"/>
    </xf>
    <xf numFmtId="0" fontId="7" fillId="0" borderId="2" xfId="0" applyFont="1" applyBorder="1" applyAlignment="1">
      <alignment vertical="center" wrapText="1"/>
    </xf>
    <xf numFmtId="0" fontId="8" fillId="0" borderId="0" xfId="0" applyFont="1"/>
    <xf numFmtId="0" fontId="0" fillId="0" borderId="2" xfId="0" applyBorder="1"/>
    <xf numFmtId="0" fontId="3" fillId="0" borderId="2" xfId="0" applyFont="1" applyBorder="1"/>
    <xf numFmtId="0" fontId="7" fillId="0" borderId="2" xfId="0" applyFont="1" applyBorder="1" applyAlignment="1">
      <alignment horizontal="center"/>
    </xf>
    <xf numFmtId="164" fontId="4" fillId="0" borderId="2" xfId="0" applyNumberFormat="1" applyFont="1" applyBorder="1"/>
    <xf numFmtId="2" fontId="4" fillId="0" borderId="2" xfId="0" applyNumberFormat="1" applyFont="1" applyBorder="1"/>
    <xf numFmtId="0" fontId="4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5" fillId="0" borderId="2" xfId="0" applyFont="1" applyBorder="1"/>
    <xf numFmtId="0" fontId="4" fillId="4" borderId="2" xfId="0" applyFont="1" applyFill="1" applyBorder="1"/>
    <xf numFmtId="164" fontId="4" fillId="0" borderId="2" xfId="1" applyFont="1" applyBorder="1" applyAlignment="1"/>
    <xf numFmtId="2" fontId="4" fillId="0" borderId="2" xfId="1" applyNumberFormat="1" applyFont="1" applyBorder="1"/>
    <xf numFmtId="164" fontId="4" fillId="0" borderId="2" xfId="1" applyFont="1" applyBorder="1"/>
    <xf numFmtId="0" fontId="5" fillId="3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right" wrapText="1"/>
    </xf>
    <xf numFmtId="164" fontId="5" fillId="5" borderId="2" xfId="1" applyFont="1" applyFill="1" applyBorder="1" applyAlignment="1">
      <alignment horizontal="center"/>
    </xf>
    <xf numFmtId="2" fontId="4" fillId="5" borderId="2" xfId="1" applyNumberFormat="1" applyFont="1" applyFill="1" applyBorder="1"/>
    <xf numFmtId="0" fontId="9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4" fillId="6" borderId="0" xfId="0" applyFont="1" applyFill="1" applyAlignment="1">
      <alignment horizontal="center" wrapText="1"/>
    </xf>
    <xf numFmtId="4" fontId="4" fillId="6" borderId="0" xfId="0" applyNumberFormat="1" applyFont="1" applyFill="1" applyAlignment="1">
      <alignment horizontal="right"/>
    </xf>
    <xf numFmtId="2" fontId="4" fillId="6" borderId="0" xfId="0" applyNumberFormat="1" applyFont="1" applyFill="1" applyAlignment="1">
      <alignment horizontal="right"/>
    </xf>
    <xf numFmtId="0" fontId="4" fillId="2" borderId="4" xfId="0" applyFont="1" applyFill="1" applyBorder="1" applyAlignment="1">
      <alignment horizontal="center"/>
    </xf>
    <xf numFmtId="0" fontId="7" fillId="6" borderId="0" xfId="0" applyFont="1" applyFill="1"/>
    <xf numFmtId="0" fontId="7" fillId="2" borderId="0" xfId="0" applyFont="1" applyFill="1"/>
    <xf numFmtId="2" fontId="7" fillId="2" borderId="0" xfId="1" applyNumberFormat="1" applyFont="1" applyFill="1"/>
    <xf numFmtId="164" fontId="7" fillId="2" borderId="0" xfId="1" applyFont="1" applyFill="1"/>
    <xf numFmtId="2" fontId="3" fillId="2" borderId="0" xfId="1" applyNumberFormat="1" applyFont="1" applyFill="1"/>
    <xf numFmtId="164" fontId="3" fillId="2" borderId="0" xfId="1" applyFont="1" applyFill="1"/>
    <xf numFmtId="0" fontId="3" fillId="2" borderId="0" xfId="0" applyFont="1" applyFill="1"/>
    <xf numFmtId="0" fontId="3" fillId="0" borderId="0" xfId="0" applyFont="1"/>
    <xf numFmtId="4" fontId="7" fillId="6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164" fontId="6" fillId="3" borderId="1" xfId="1" applyFont="1" applyFill="1" applyBorder="1" applyAlignment="1">
      <alignment horizontal="center" vertical="center"/>
    </xf>
    <xf numFmtId="164" fontId="6" fillId="3" borderId="3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2" fontId="6" fillId="3" borderId="1" xfId="1" applyNumberFormat="1" applyFont="1" applyFill="1" applyBorder="1" applyAlignment="1">
      <alignment horizontal="center" vertical="center"/>
    </xf>
    <xf numFmtId="2" fontId="6" fillId="3" borderId="3" xfId="1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1920707</xdr:colOff>
      <xdr:row>0</xdr:row>
      <xdr:rowOff>154485</xdr:rowOff>
    </xdr:from>
    <xdr:to>
      <xdr:col>4</xdr:col>
      <xdr:colOff>630331</xdr:colOff>
      <xdr:row>3</xdr:row>
      <xdr:rowOff>161085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8F3C943-C3B4-4F9E-8AA9-BCF5E38E8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0232" y="154485"/>
          <a:ext cx="1195649" cy="578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501431</xdr:colOff>
      <xdr:row>0</xdr:row>
      <xdr:rowOff>111571</xdr:rowOff>
    </xdr:from>
    <xdr:to>
      <xdr:col>6</xdr:col>
      <xdr:colOff>322526</xdr:colOff>
      <xdr:row>4</xdr:row>
      <xdr:rowOff>16321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C970CB22-C3C7-460A-BCE3-78E12F303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6981" y="111571"/>
          <a:ext cx="1335570" cy="666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62F4F-F8E0-4AB5-844E-A13407A94B1D}">
  <dimension ref="B5:N91"/>
  <sheetViews>
    <sheetView showGridLines="0" tabSelected="1" topLeftCell="B54" zoomScale="136" zoomScaleNormal="136" zoomScaleSheetLayoutView="100" workbookViewId="0">
      <selection activeCell="B3" sqref="B3"/>
    </sheetView>
  </sheetViews>
  <sheetFormatPr baseColWidth="10" defaultRowHeight="15" x14ac:dyDescent="0.25"/>
  <cols>
    <col min="1" max="1" width="2.140625" customWidth="1"/>
    <col min="2" max="2" width="47.85546875" customWidth="1"/>
    <col min="3" max="3" width="7.28515625" customWidth="1"/>
    <col min="4" max="4" width="37.28515625" customWidth="1"/>
    <col min="5" max="5" width="13" customWidth="1"/>
    <col min="6" max="6" width="9.7109375" customWidth="1"/>
    <col min="7" max="7" width="11.140625" customWidth="1"/>
    <col min="12" max="12" width="11.5703125" bestFit="1" customWidth="1"/>
    <col min="13" max="13" width="13.140625" customWidth="1"/>
  </cols>
  <sheetData>
    <row r="5" spans="2:14" x14ac:dyDescent="0.25">
      <c r="B5" s="66" t="s">
        <v>0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</row>
    <row r="6" spans="2:14" ht="13.5" customHeight="1" x14ac:dyDescent="0.25">
      <c r="B6" s="66" t="s">
        <v>1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</row>
    <row r="7" spans="2:14" ht="12" customHeight="1" x14ac:dyDescent="0.25">
      <c r="B7" s="66" t="s">
        <v>2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</row>
    <row r="8" spans="2:14" x14ac:dyDescent="0.25">
      <c r="B8" s="66" t="s">
        <v>3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</row>
    <row r="9" spans="2:14" x14ac:dyDescent="0.25">
      <c r="B9" s="63" t="s">
        <v>4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</row>
    <row r="10" spans="2:14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2:14" x14ac:dyDescent="0.25">
      <c r="B11" s="67" t="s">
        <v>5</v>
      </c>
      <c r="C11" s="67" t="s">
        <v>6</v>
      </c>
      <c r="D11" s="69" t="s">
        <v>7</v>
      </c>
      <c r="E11" s="2" t="s">
        <v>8</v>
      </c>
      <c r="F11" s="71" t="s">
        <v>9</v>
      </c>
      <c r="G11" s="64" t="s">
        <v>10</v>
      </c>
      <c r="H11" s="64" t="s">
        <v>11</v>
      </c>
      <c r="I11" s="64" t="s">
        <v>12</v>
      </c>
      <c r="J11" s="64" t="s">
        <v>13</v>
      </c>
      <c r="K11" s="64" t="s">
        <v>14</v>
      </c>
      <c r="L11" s="64" t="s">
        <v>15</v>
      </c>
      <c r="M11" s="64" t="s">
        <v>16</v>
      </c>
    </row>
    <row r="12" spans="2:14" ht="16.5" customHeight="1" x14ac:dyDescent="0.25">
      <c r="B12" s="68"/>
      <c r="C12" s="68"/>
      <c r="D12" s="70"/>
      <c r="E12" s="2" t="s">
        <v>17</v>
      </c>
      <c r="F12" s="72"/>
      <c r="G12" s="65"/>
      <c r="H12" s="65"/>
      <c r="I12" s="65"/>
      <c r="J12" s="65"/>
      <c r="K12" s="65"/>
      <c r="L12" s="65"/>
      <c r="M12" s="65"/>
    </row>
    <row r="13" spans="2:14" ht="16.5" customHeight="1" x14ac:dyDescent="0.25">
      <c r="B13" s="3" t="s">
        <v>18</v>
      </c>
      <c r="C13" s="4"/>
      <c r="D13" s="5"/>
      <c r="E13" s="6"/>
      <c r="F13" s="7"/>
      <c r="G13" s="8"/>
      <c r="H13" s="9"/>
      <c r="I13" s="9"/>
      <c r="J13" s="9"/>
      <c r="K13" s="9"/>
      <c r="L13" s="9"/>
      <c r="M13" s="9"/>
      <c r="N13" s="10"/>
    </row>
    <row r="14" spans="2:14" ht="16.5" customHeight="1" x14ac:dyDescent="0.25">
      <c r="B14" s="11" t="s">
        <v>19</v>
      </c>
      <c r="C14" s="12" t="s">
        <v>20</v>
      </c>
      <c r="D14" s="11" t="s">
        <v>21</v>
      </c>
      <c r="E14" s="13">
        <v>16500</v>
      </c>
      <c r="F14" s="14">
        <v>0</v>
      </c>
      <c r="G14" s="15">
        <v>16500</v>
      </c>
      <c r="H14" s="15">
        <v>473.55</v>
      </c>
      <c r="I14" s="15">
        <v>2550.06</v>
      </c>
      <c r="J14" s="15">
        <v>501.6</v>
      </c>
      <c r="K14" s="14">
        <v>0</v>
      </c>
      <c r="L14" s="15">
        <v>3525.21</v>
      </c>
      <c r="M14" s="16">
        <v>12974.79</v>
      </c>
      <c r="N14" s="10"/>
    </row>
    <row r="15" spans="2:14" ht="16.5" customHeight="1" x14ac:dyDescent="0.25">
      <c r="B15" s="17" t="s">
        <v>22</v>
      </c>
      <c r="C15" s="4"/>
      <c r="D15" s="18">
        <v>1</v>
      </c>
      <c r="E15" s="19">
        <v>16500</v>
      </c>
      <c r="F15" s="20">
        <v>0</v>
      </c>
      <c r="G15" s="21">
        <v>16500</v>
      </c>
      <c r="H15" s="21">
        <v>473.55</v>
      </c>
      <c r="I15" s="21">
        <v>2550.06</v>
      </c>
      <c r="J15" s="21">
        <v>501.6</v>
      </c>
      <c r="K15" s="20">
        <v>0</v>
      </c>
      <c r="L15" s="21">
        <v>3525.21</v>
      </c>
      <c r="M15" s="22">
        <v>12974.79</v>
      </c>
      <c r="N15" s="10"/>
    </row>
    <row r="16" spans="2:14" ht="16.5" customHeight="1" x14ac:dyDescent="0.25">
      <c r="B16" s="17"/>
      <c r="C16" s="4"/>
      <c r="D16" s="18"/>
      <c r="E16" s="19"/>
      <c r="F16" s="20"/>
      <c r="G16" s="21"/>
      <c r="H16" s="21"/>
      <c r="I16" s="21"/>
      <c r="J16" s="21"/>
      <c r="K16" s="20"/>
      <c r="L16" s="21"/>
      <c r="M16" s="22"/>
      <c r="N16" s="10"/>
    </row>
    <row r="17" spans="2:14" ht="16.5" customHeight="1" x14ac:dyDescent="0.25">
      <c r="B17" s="17" t="s">
        <v>23</v>
      </c>
      <c r="C17" s="4"/>
      <c r="D17" s="18"/>
      <c r="E17" s="19"/>
      <c r="F17" s="20"/>
      <c r="G17" s="21"/>
      <c r="H17" s="21"/>
      <c r="I17" s="21"/>
      <c r="J17" s="21"/>
      <c r="K17" s="20"/>
      <c r="L17" s="21"/>
      <c r="M17" s="22"/>
      <c r="N17" s="10"/>
    </row>
    <row r="18" spans="2:14" ht="16.5" customHeight="1" x14ac:dyDescent="0.25">
      <c r="B18" s="23" t="s">
        <v>24</v>
      </c>
      <c r="C18" s="12" t="s">
        <v>25</v>
      </c>
      <c r="D18" s="11" t="s">
        <v>26</v>
      </c>
      <c r="E18" s="13">
        <v>11500</v>
      </c>
      <c r="F18" s="14">
        <v>0</v>
      </c>
      <c r="G18" s="15">
        <v>11500</v>
      </c>
      <c r="H18" s="15">
        <v>330.05</v>
      </c>
      <c r="I18" s="15">
        <v>1623.06</v>
      </c>
      <c r="J18" s="15">
        <v>349.6</v>
      </c>
      <c r="K18" s="14">
        <v>0</v>
      </c>
      <c r="L18" s="15">
        <v>2302.71</v>
      </c>
      <c r="M18" s="16">
        <v>9197.2900000000009</v>
      </c>
      <c r="N18" s="10"/>
    </row>
    <row r="19" spans="2:14" ht="16.5" customHeight="1" x14ac:dyDescent="0.25">
      <c r="B19" s="17" t="s">
        <v>22</v>
      </c>
      <c r="C19" s="4"/>
      <c r="D19" s="18">
        <v>1</v>
      </c>
      <c r="E19" s="19">
        <v>11500</v>
      </c>
      <c r="F19" s="20">
        <v>0</v>
      </c>
      <c r="G19" s="21">
        <v>11500</v>
      </c>
      <c r="H19" s="21">
        <v>330.05</v>
      </c>
      <c r="I19" s="21">
        <v>1623.06</v>
      </c>
      <c r="J19" s="21">
        <v>349.6</v>
      </c>
      <c r="K19" s="20">
        <v>0</v>
      </c>
      <c r="L19" s="21">
        <v>2302.71</v>
      </c>
      <c r="M19" s="22">
        <v>9197.2900000000009</v>
      </c>
      <c r="N19" s="10"/>
    </row>
    <row r="20" spans="2:14" ht="16.5" customHeight="1" x14ac:dyDescent="0.25">
      <c r="B20" s="4"/>
      <c r="C20" s="4"/>
      <c r="D20" s="4"/>
      <c r="E20" s="6"/>
      <c r="F20" s="7"/>
      <c r="G20" s="8"/>
      <c r="H20" s="9"/>
      <c r="I20" s="9"/>
      <c r="J20" s="9"/>
      <c r="K20" s="9"/>
      <c r="L20" s="9"/>
      <c r="M20" s="9"/>
      <c r="N20" s="10"/>
    </row>
    <row r="21" spans="2:14" ht="12" customHeight="1" x14ac:dyDescent="0.25">
      <c r="B21" s="24" t="s">
        <v>27</v>
      </c>
      <c r="C21" s="24"/>
      <c r="D21" s="25"/>
      <c r="E21" s="25"/>
      <c r="F21" s="25"/>
      <c r="G21" s="13"/>
      <c r="H21" s="26"/>
      <c r="I21" s="13"/>
      <c r="J21" s="13"/>
      <c r="K21" s="13"/>
      <c r="L21" s="13"/>
      <c r="M21" s="13"/>
    </row>
    <row r="22" spans="2:14" ht="12" customHeight="1" x14ac:dyDescent="0.25">
      <c r="B22" s="25" t="s">
        <v>28</v>
      </c>
      <c r="C22" s="12" t="s">
        <v>25</v>
      </c>
      <c r="D22" s="27" t="s">
        <v>29</v>
      </c>
      <c r="E22" s="13">
        <v>36500</v>
      </c>
      <c r="F22" s="14">
        <v>0</v>
      </c>
      <c r="G22" s="15">
        <v>36500</v>
      </c>
      <c r="H22" s="15">
        <v>1047.55</v>
      </c>
      <c r="I22" s="15">
        <v>6464.25</v>
      </c>
      <c r="J22" s="15">
        <v>1109.5999999999999</v>
      </c>
      <c r="K22" s="14">
        <v>0</v>
      </c>
      <c r="L22" s="16">
        <f>+H22+I22+J22+K22</f>
        <v>8621.4</v>
      </c>
      <c r="M22" s="13">
        <f>+G22-L22</f>
        <v>27878.6</v>
      </c>
    </row>
    <row r="23" spans="2:14" s="28" customFormat="1" ht="12" customHeight="1" x14ac:dyDescent="0.25">
      <c r="B23" s="24" t="s">
        <v>22</v>
      </c>
      <c r="C23" s="24"/>
      <c r="D23" s="24">
        <v>1</v>
      </c>
      <c r="E23" s="19">
        <f>+E22</f>
        <v>36500</v>
      </c>
      <c r="F23" s="20">
        <v>0</v>
      </c>
      <c r="G23" s="19">
        <f t="shared" ref="G23:L23" si="0">+G22</f>
        <v>36500</v>
      </c>
      <c r="H23" s="19">
        <f t="shared" si="0"/>
        <v>1047.55</v>
      </c>
      <c r="I23" s="19">
        <f t="shared" si="0"/>
        <v>6464.25</v>
      </c>
      <c r="J23" s="19">
        <f>+J22</f>
        <v>1109.5999999999999</v>
      </c>
      <c r="K23" s="20">
        <v>0</v>
      </c>
      <c r="L23" s="19">
        <f t="shared" si="0"/>
        <v>8621.4</v>
      </c>
      <c r="M23" s="19">
        <f>+G23-L23</f>
        <v>27878.6</v>
      </c>
    </row>
    <row r="24" spans="2:14" ht="12" customHeight="1" x14ac:dyDescent="0.25">
      <c r="B24" s="29"/>
      <c r="C24" s="29"/>
      <c r="D24" s="30"/>
      <c r="E24" s="29"/>
      <c r="F24" s="29"/>
      <c r="G24" s="29"/>
      <c r="H24" s="29"/>
      <c r="I24" s="29"/>
      <c r="J24" s="29"/>
      <c r="K24" s="29"/>
      <c r="L24" s="29"/>
      <c r="M24" s="29"/>
    </row>
    <row r="25" spans="2:14" s="28" customFormat="1" ht="12" customHeight="1" x14ac:dyDescent="0.25">
      <c r="B25" s="24" t="s">
        <v>30</v>
      </c>
      <c r="C25" s="24"/>
      <c r="D25" s="24"/>
      <c r="E25" s="19"/>
      <c r="F25" s="20"/>
      <c r="G25" s="21"/>
      <c r="H25" s="21"/>
      <c r="I25" s="21"/>
      <c r="J25" s="21"/>
      <c r="K25" s="20"/>
      <c r="L25" s="22"/>
      <c r="M25" s="19"/>
    </row>
    <row r="26" spans="2:14" s="28" customFormat="1" ht="12" customHeight="1" x14ac:dyDescent="0.25">
      <c r="B26" s="25" t="s">
        <v>31</v>
      </c>
      <c r="C26" s="31" t="s">
        <v>25</v>
      </c>
      <c r="D26" s="11" t="s">
        <v>32</v>
      </c>
      <c r="E26" s="13">
        <v>26500</v>
      </c>
      <c r="F26" s="14">
        <v>0</v>
      </c>
      <c r="G26" s="13">
        <v>26500</v>
      </c>
      <c r="H26" s="13">
        <v>760.55</v>
      </c>
      <c r="I26" s="15">
        <v>4431.8599999999997</v>
      </c>
      <c r="J26" s="15">
        <v>805.6</v>
      </c>
      <c r="K26" s="14">
        <v>0</v>
      </c>
      <c r="L26" s="16">
        <f>+H26+I26+J26+K26</f>
        <v>5998.01</v>
      </c>
      <c r="M26" s="13">
        <v>20501.990000000002</v>
      </c>
    </row>
    <row r="27" spans="2:14" s="28" customFormat="1" ht="12" customHeight="1" x14ac:dyDescent="0.25">
      <c r="B27" s="24" t="s">
        <v>22</v>
      </c>
      <c r="C27" s="24"/>
      <c r="D27" s="24">
        <v>1</v>
      </c>
      <c r="E27" s="19">
        <f t="shared" ref="E27:L27" si="1">+E26</f>
        <v>26500</v>
      </c>
      <c r="F27" s="20">
        <v>0</v>
      </c>
      <c r="G27" s="19">
        <f t="shared" si="1"/>
        <v>26500</v>
      </c>
      <c r="H27" s="19">
        <f t="shared" si="1"/>
        <v>760.55</v>
      </c>
      <c r="I27" s="19">
        <f t="shared" si="1"/>
        <v>4431.8599999999997</v>
      </c>
      <c r="J27" s="19">
        <f t="shared" si="1"/>
        <v>805.6</v>
      </c>
      <c r="K27" s="20">
        <v>0</v>
      </c>
      <c r="L27" s="19">
        <f t="shared" si="1"/>
        <v>5998.01</v>
      </c>
      <c r="M27" s="19">
        <f>+G27-L27</f>
        <v>20501.989999999998</v>
      </c>
    </row>
    <row r="28" spans="2:14" s="28" customFormat="1" ht="12" customHeight="1" x14ac:dyDescent="0.25">
      <c r="B28" s="24"/>
      <c r="C28" s="24"/>
      <c r="D28" s="24"/>
      <c r="E28" s="19"/>
      <c r="F28" s="20"/>
      <c r="G28" s="21"/>
      <c r="H28" s="21"/>
      <c r="I28" s="21"/>
      <c r="J28" s="21"/>
      <c r="K28" s="20"/>
      <c r="L28" s="22"/>
      <c r="M28" s="19"/>
    </row>
    <row r="29" spans="2:14" s="28" customFormat="1" ht="12" customHeight="1" x14ac:dyDescent="0.25">
      <c r="B29" s="24" t="s">
        <v>33</v>
      </c>
      <c r="C29" s="24"/>
      <c r="D29" s="24"/>
      <c r="E29" s="19"/>
      <c r="F29" s="20"/>
      <c r="G29" s="21"/>
      <c r="H29" s="21"/>
      <c r="I29" s="21"/>
      <c r="J29" s="21"/>
      <c r="K29" s="20"/>
      <c r="L29" s="22"/>
      <c r="M29" s="19"/>
    </row>
    <row r="30" spans="2:14" s="28" customFormat="1" ht="12" customHeight="1" x14ac:dyDescent="0.25">
      <c r="B30" s="25" t="s">
        <v>34</v>
      </c>
      <c r="C30" s="31" t="s">
        <v>25</v>
      </c>
      <c r="D30" s="25" t="s">
        <v>35</v>
      </c>
      <c r="E30" s="15">
        <v>22500</v>
      </c>
      <c r="F30" s="14">
        <v>0</v>
      </c>
      <c r="G30" s="15">
        <v>22500</v>
      </c>
      <c r="H30" s="15">
        <v>645.75</v>
      </c>
      <c r="I30" s="15">
        <v>3143.58</v>
      </c>
      <c r="J30" s="15">
        <v>684</v>
      </c>
      <c r="K30" s="14">
        <v>0</v>
      </c>
      <c r="L30" s="16">
        <v>4473.33</v>
      </c>
      <c r="M30" s="13">
        <v>18026.669999999998</v>
      </c>
    </row>
    <row r="31" spans="2:14" s="28" customFormat="1" ht="12" customHeight="1" x14ac:dyDescent="0.25">
      <c r="B31" s="24" t="s">
        <v>36</v>
      </c>
      <c r="C31" s="24"/>
      <c r="D31" s="24">
        <v>1</v>
      </c>
      <c r="E31" s="21">
        <v>22500</v>
      </c>
      <c r="F31" s="20">
        <v>0</v>
      </c>
      <c r="G31" s="21">
        <v>22500</v>
      </c>
      <c r="H31" s="21">
        <v>645.75</v>
      </c>
      <c r="I31" s="21">
        <v>3143.58</v>
      </c>
      <c r="J31" s="21">
        <v>684</v>
      </c>
      <c r="K31" s="20">
        <v>0</v>
      </c>
      <c r="L31" s="22">
        <v>4473.33</v>
      </c>
      <c r="M31" s="19">
        <v>18026.669999999998</v>
      </c>
    </row>
    <row r="32" spans="2:14" s="28" customFormat="1" ht="12" customHeight="1" x14ac:dyDescent="0.25">
      <c r="B32" s="24"/>
      <c r="C32" s="24"/>
      <c r="D32" s="24"/>
      <c r="E32" s="19"/>
      <c r="F32" s="20"/>
      <c r="G32" s="21"/>
      <c r="H32" s="21"/>
      <c r="I32" s="21"/>
      <c r="J32" s="21"/>
      <c r="K32" s="20"/>
      <c r="L32" s="22"/>
      <c r="M32" s="19"/>
    </row>
    <row r="33" spans="2:13" s="28" customFormat="1" ht="12" customHeight="1" x14ac:dyDescent="0.25">
      <c r="B33" s="24" t="s">
        <v>37</v>
      </c>
      <c r="C33" s="24"/>
      <c r="D33" s="24"/>
      <c r="E33" s="19"/>
      <c r="F33" s="20"/>
      <c r="G33" s="19"/>
      <c r="H33" s="19"/>
      <c r="I33" s="19"/>
      <c r="J33" s="19"/>
      <c r="K33" s="19"/>
      <c r="L33" s="19"/>
      <c r="M33" s="19"/>
    </row>
    <row r="34" spans="2:13" s="28" customFormat="1" ht="12" customHeight="1" x14ac:dyDescent="0.25">
      <c r="B34" s="25" t="s">
        <v>38</v>
      </c>
      <c r="C34" s="31" t="s">
        <v>25</v>
      </c>
      <c r="D34" s="11" t="s">
        <v>39</v>
      </c>
      <c r="E34" s="13">
        <v>17500</v>
      </c>
      <c r="F34" s="14">
        <v>0</v>
      </c>
      <c r="G34" s="13">
        <v>17500</v>
      </c>
      <c r="H34" s="13">
        <v>502.25</v>
      </c>
      <c r="I34" s="13">
        <v>2469.87</v>
      </c>
      <c r="J34" s="13">
        <v>532</v>
      </c>
      <c r="K34" s="14">
        <v>0</v>
      </c>
      <c r="L34" s="13">
        <v>3504.12</v>
      </c>
      <c r="M34" s="13">
        <v>13995.88</v>
      </c>
    </row>
    <row r="35" spans="2:13" s="28" customFormat="1" ht="12" customHeight="1" x14ac:dyDescent="0.25">
      <c r="B35" s="24" t="s">
        <v>40</v>
      </c>
      <c r="C35" s="24"/>
      <c r="D35" s="24">
        <v>1</v>
      </c>
      <c r="E35" s="19">
        <v>17500</v>
      </c>
      <c r="F35" s="20">
        <v>0</v>
      </c>
      <c r="G35" s="19">
        <v>17500</v>
      </c>
      <c r="H35" s="19">
        <v>502.25</v>
      </c>
      <c r="I35" s="19">
        <v>2469.87</v>
      </c>
      <c r="J35" s="19">
        <v>532</v>
      </c>
      <c r="K35" s="20">
        <v>0</v>
      </c>
      <c r="L35" s="19">
        <v>3504.12</v>
      </c>
      <c r="M35" s="19">
        <v>13995.88</v>
      </c>
    </row>
    <row r="36" spans="2:13" ht="12" customHeight="1" x14ac:dyDescent="0.25">
      <c r="B36" s="24"/>
      <c r="C36" s="24"/>
      <c r="D36" s="24"/>
      <c r="E36" s="32"/>
      <c r="F36" s="33"/>
      <c r="G36" s="32"/>
      <c r="H36" s="21"/>
      <c r="I36" s="21"/>
      <c r="J36" s="21"/>
      <c r="K36" s="20"/>
      <c r="L36" s="19"/>
      <c r="M36" s="19"/>
    </row>
    <row r="37" spans="2:13" ht="12" customHeight="1" x14ac:dyDescent="0.25">
      <c r="B37" s="34" t="s">
        <v>41</v>
      </c>
      <c r="C37" s="24"/>
      <c r="D37" s="24"/>
      <c r="E37" s="32"/>
      <c r="F37" s="33"/>
      <c r="G37" s="32"/>
      <c r="H37" s="21"/>
      <c r="I37" s="21"/>
      <c r="J37" s="21"/>
      <c r="K37" s="20"/>
      <c r="L37" s="19"/>
      <c r="M37" s="19"/>
    </row>
    <row r="38" spans="2:13" ht="12" customHeight="1" x14ac:dyDescent="0.25">
      <c r="B38" s="25" t="s">
        <v>42</v>
      </c>
      <c r="C38" s="31" t="s">
        <v>25</v>
      </c>
      <c r="D38" s="11" t="s">
        <v>43</v>
      </c>
      <c r="E38" s="13">
        <v>6500</v>
      </c>
      <c r="F38" s="14">
        <v>0</v>
      </c>
      <c r="G38" s="15">
        <v>6500</v>
      </c>
      <c r="H38" s="15">
        <v>186.55</v>
      </c>
      <c r="I38" s="15">
        <v>917.38</v>
      </c>
      <c r="J38" s="15">
        <v>197.6</v>
      </c>
      <c r="K38" s="14">
        <v>0</v>
      </c>
      <c r="L38" s="16">
        <f>+H38+I38+J38+K38</f>
        <v>1301.53</v>
      </c>
      <c r="M38" s="13">
        <f>+G38-L38</f>
        <v>5198.47</v>
      </c>
    </row>
    <row r="39" spans="2:13" ht="12" customHeight="1" x14ac:dyDescent="0.25">
      <c r="B39" s="24" t="s">
        <v>40</v>
      </c>
      <c r="C39" s="24"/>
      <c r="D39" s="24">
        <v>1</v>
      </c>
      <c r="E39" s="19">
        <f t="shared" ref="E39:L39" si="2">+E38</f>
        <v>6500</v>
      </c>
      <c r="F39" s="20">
        <v>0</v>
      </c>
      <c r="G39" s="19">
        <f t="shared" si="2"/>
        <v>6500</v>
      </c>
      <c r="H39" s="19">
        <f t="shared" si="2"/>
        <v>186.55</v>
      </c>
      <c r="I39" s="19">
        <f t="shared" si="2"/>
        <v>917.38</v>
      </c>
      <c r="J39" s="19">
        <f t="shared" si="2"/>
        <v>197.6</v>
      </c>
      <c r="K39" s="20">
        <v>0</v>
      </c>
      <c r="L39" s="19">
        <f t="shared" si="2"/>
        <v>1301.53</v>
      </c>
      <c r="M39" s="19">
        <f>+G39-L39</f>
        <v>5198.47</v>
      </c>
    </row>
    <row r="40" spans="2:13" ht="12" customHeight="1" x14ac:dyDescent="0.25">
      <c r="B40" s="24"/>
      <c r="C40" s="24"/>
      <c r="D40" s="24"/>
      <c r="E40" s="32"/>
      <c r="F40" s="33"/>
      <c r="G40" s="32"/>
      <c r="H40" s="21"/>
      <c r="I40" s="21"/>
      <c r="J40" s="21"/>
      <c r="K40" s="20"/>
      <c r="L40" s="19"/>
      <c r="M40" s="19"/>
    </row>
    <row r="41" spans="2:13" ht="12" customHeight="1" x14ac:dyDescent="0.25">
      <c r="B41" s="24" t="s">
        <v>44</v>
      </c>
      <c r="C41" s="24"/>
      <c r="D41" s="24"/>
      <c r="E41" s="32"/>
      <c r="F41" s="33"/>
      <c r="G41" s="32"/>
      <c r="H41" s="21"/>
      <c r="I41" s="21"/>
      <c r="J41" s="21"/>
      <c r="K41" s="20"/>
      <c r="L41" s="19"/>
      <c r="M41" s="19"/>
    </row>
    <row r="42" spans="2:13" ht="12" customHeight="1" x14ac:dyDescent="0.25">
      <c r="B42" s="25" t="s">
        <v>45</v>
      </c>
      <c r="C42" s="31" t="s">
        <v>25</v>
      </c>
      <c r="D42" s="11" t="s">
        <v>39</v>
      </c>
      <c r="E42" s="13">
        <v>5000</v>
      </c>
      <c r="F42" s="14">
        <v>0</v>
      </c>
      <c r="G42" s="15">
        <v>5000</v>
      </c>
      <c r="H42" s="15">
        <v>143.5</v>
      </c>
      <c r="I42" s="15">
        <v>705.68</v>
      </c>
      <c r="J42" s="15">
        <v>152</v>
      </c>
      <c r="K42" s="14">
        <v>0</v>
      </c>
      <c r="L42" s="16">
        <f>+H42+I42+J42+K42</f>
        <v>1001.18</v>
      </c>
      <c r="M42" s="13">
        <f>+G42-L42</f>
        <v>3998.82</v>
      </c>
    </row>
    <row r="43" spans="2:13" ht="12" customHeight="1" x14ac:dyDescent="0.25">
      <c r="B43" s="24" t="s">
        <v>40</v>
      </c>
      <c r="C43" s="24"/>
      <c r="D43" s="24">
        <v>1</v>
      </c>
      <c r="E43" s="19">
        <f t="shared" ref="E43:L43" si="3">+E42</f>
        <v>5000</v>
      </c>
      <c r="F43" s="20">
        <v>0</v>
      </c>
      <c r="G43" s="19">
        <f t="shared" si="3"/>
        <v>5000</v>
      </c>
      <c r="H43" s="19">
        <f t="shared" si="3"/>
        <v>143.5</v>
      </c>
      <c r="I43" s="19">
        <f t="shared" si="3"/>
        <v>705.68</v>
      </c>
      <c r="J43" s="19">
        <f t="shared" si="3"/>
        <v>152</v>
      </c>
      <c r="K43" s="20">
        <v>0</v>
      </c>
      <c r="L43" s="19">
        <f t="shared" si="3"/>
        <v>1001.18</v>
      </c>
      <c r="M43" s="19">
        <f>+G43-L43</f>
        <v>3998.82</v>
      </c>
    </row>
    <row r="44" spans="2:13" ht="12" customHeight="1" x14ac:dyDescent="0.25">
      <c r="B44" s="24"/>
      <c r="C44" s="24"/>
      <c r="D44" s="24"/>
      <c r="E44" s="32"/>
      <c r="F44" s="33"/>
      <c r="G44" s="32"/>
      <c r="H44" s="21"/>
      <c r="I44" s="21"/>
      <c r="J44" s="21"/>
      <c r="K44" s="20"/>
      <c r="L44" s="19"/>
      <c r="M44" s="19"/>
    </row>
    <row r="45" spans="2:13" ht="12" customHeight="1" x14ac:dyDescent="0.25">
      <c r="B45" s="34" t="s">
        <v>46</v>
      </c>
      <c r="C45" s="24"/>
      <c r="D45" s="24"/>
      <c r="E45" s="32"/>
      <c r="F45" s="33"/>
      <c r="G45" s="32"/>
      <c r="H45" s="21"/>
      <c r="I45" s="21"/>
      <c r="J45" s="21"/>
      <c r="K45" s="20"/>
      <c r="L45" s="19"/>
      <c r="M45" s="19"/>
    </row>
    <row r="46" spans="2:13" ht="12" customHeight="1" x14ac:dyDescent="0.25">
      <c r="B46" s="25" t="s">
        <v>47</v>
      </c>
      <c r="C46" s="31" t="s">
        <v>20</v>
      </c>
      <c r="D46" s="35" t="s">
        <v>48</v>
      </c>
      <c r="E46" s="13">
        <v>11500</v>
      </c>
      <c r="F46" s="14">
        <v>0</v>
      </c>
      <c r="G46" s="15">
        <v>11500</v>
      </c>
      <c r="H46" s="15">
        <v>330.05</v>
      </c>
      <c r="I46" s="15">
        <v>1623.06</v>
      </c>
      <c r="J46" s="15">
        <v>349.6</v>
      </c>
      <c r="K46" s="14">
        <v>0</v>
      </c>
      <c r="L46" s="16">
        <f>+H46+I46+J46+K46</f>
        <v>2302.71</v>
      </c>
      <c r="M46" s="13">
        <f>+G46-L46</f>
        <v>9197.2900000000009</v>
      </c>
    </row>
    <row r="47" spans="2:13" ht="12" customHeight="1" x14ac:dyDescent="0.25">
      <c r="B47" s="24" t="s">
        <v>40</v>
      </c>
      <c r="C47" s="24"/>
      <c r="D47" s="24">
        <v>1</v>
      </c>
      <c r="E47" s="19">
        <f t="shared" ref="E47" si="4">+E46</f>
        <v>11500</v>
      </c>
      <c r="F47" s="20">
        <v>0</v>
      </c>
      <c r="G47" s="19">
        <f t="shared" ref="G47:J47" si="5">+G46</f>
        <v>11500</v>
      </c>
      <c r="H47" s="19">
        <f t="shared" si="5"/>
        <v>330.05</v>
      </c>
      <c r="I47" s="19">
        <f t="shared" si="5"/>
        <v>1623.06</v>
      </c>
      <c r="J47" s="19">
        <f t="shared" si="5"/>
        <v>349.6</v>
      </c>
      <c r="K47" s="20">
        <v>0</v>
      </c>
      <c r="L47" s="19">
        <f t="shared" ref="L47" si="6">+L46</f>
        <v>2302.71</v>
      </c>
      <c r="M47" s="19">
        <f>+G47-L47</f>
        <v>9197.2900000000009</v>
      </c>
    </row>
    <row r="48" spans="2:13" ht="12" customHeight="1" x14ac:dyDescent="0.25">
      <c r="B48" s="24"/>
      <c r="C48" s="24"/>
      <c r="D48" s="24"/>
      <c r="E48" s="32"/>
      <c r="F48" s="33"/>
      <c r="G48" s="32"/>
      <c r="H48" s="21"/>
      <c r="I48" s="21"/>
      <c r="J48" s="21"/>
      <c r="K48" s="20"/>
      <c r="L48" s="19"/>
      <c r="M48" s="19"/>
    </row>
    <row r="49" spans="2:13" ht="12" customHeight="1" x14ac:dyDescent="0.25">
      <c r="B49" s="34" t="s">
        <v>49</v>
      </c>
      <c r="C49" s="24"/>
      <c r="D49" s="24"/>
      <c r="E49" s="32"/>
      <c r="F49" s="33"/>
      <c r="G49" s="32"/>
      <c r="H49" s="21"/>
      <c r="I49" s="21"/>
      <c r="J49" s="21"/>
      <c r="K49" s="20"/>
      <c r="L49" s="19"/>
      <c r="M49" s="19"/>
    </row>
    <row r="50" spans="2:13" ht="12" customHeight="1" x14ac:dyDescent="0.25">
      <c r="B50" s="25" t="s">
        <v>50</v>
      </c>
      <c r="C50" s="31" t="s">
        <v>25</v>
      </c>
      <c r="D50" s="35" t="s">
        <v>51</v>
      </c>
      <c r="E50" s="13">
        <v>40000</v>
      </c>
      <c r="F50" s="14">
        <v>0</v>
      </c>
      <c r="G50" s="15">
        <v>40000</v>
      </c>
      <c r="H50" s="15">
        <v>1148</v>
      </c>
      <c r="I50" s="15">
        <v>9409</v>
      </c>
      <c r="J50" s="15">
        <v>1216</v>
      </c>
      <c r="K50" s="14">
        <v>0</v>
      </c>
      <c r="L50" s="16">
        <f>+H50+I50+J50+K50</f>
        <v>11773</v>
      </c>
      <c r="M50" s="13">
        <f>+G50-L50</f>
        <v>28227</v>
      </c>
    </row>
    <row r="51" spans="2:13" ht="12" customHeight="1" x14ac:dyDescent="0.25">
      <c r="B51" s="25" t="s">
        <v>52</v>
      </c>
      <c r="C51" s="31" t="s">
        <v>20</v>
      </c>
      <c r="D51" s="35" t="s">
        <v>53</v>
      </c>
      <c r="E51" s="13">
        <v>11500</v>
      </c>
      <c r="F51" s="14">
        <v>0</v>
      </c>
      <c r="G51" s="15">
        <v>11500</v>
      </c>
      <c r="H51" s="15">
        <v>330.05</v>
      </c>
      <c r="I51" s="15">
        <v>1623.06</v>
      </c>
      <c r="J51" s="15">
        <v>349.6</v>
      </c>
      <c r="K51" s="14">
        <v>0</v>
      </c>
      <c r="L51" s="16">
        <f>+H51+I51+J51+K51</f>
        <v>2302.71</v>
      </c>
      <c r="M51" s="13">
        <f>+G51-L51</f>
        <v>9197.2900000000009</v>
      </c>
    </row>
    <row r="52" spans="2:13" ht="12" customHeight="1" x14ac:dyDescent="0.25">
      <c r="B52" s="24" t="s">
        <v>40</v>
      </c>
      <c r="C52" s="24"/>
      <c r="D52" s="24">
        <v>2</v>
      </c>
      <c r="E52" s="19">
        <f>SUM(E50:E51)</f>
        <v>51500</v>
      </c>
      <c r="F52" s="20">
        <v>0</v>
      </c>
      <c r="G52" s="19">
        <f t="shared" ref="G52:M52" si="7">SUM(G50:G51)</f>
        <v>51500</v>
      </c>
      <c r="H52" s="19">
        <f t="shared" si="7"/>
        <v>1478.05</v>
      </c>
      <c r="I52" s="19">
        <f t="shared" si="7"/>
        <v>11032.06</v>
      </c>
      <c r="J52" s="19">
        <f t="shared" si="7"/>
        <v>1565.6</v>
      </c>
      <c r="K52" s="20">
        <v>0</v>
      </c>
      <c r="L52" s="19">
        <f t="shared" si="7"/>
        <v>14075.71</v>
      </c>
      <c r="M52" s="19">
        <f t="shared" si="7"/>
        <v>37424.29</v>
      </c>
    </row>
    <row r="53" spans="2:13" ht="12" customHeight="1" x14ac:dyDescent="0.25">
      <c r="B53" s="24"/>
      <c r="C53" s="24"/>
      <c r="D53" s="24"/>
      <c r="E53" s="32"/>
      <c r="F53" s="33"/>
      <c r="G53" s="32"/>
      <c r="H53" s="21"/>
      <c r="I53" s="21"/>
      <c r="J53" s="21"/>
      <c r="K53" s="20"/>
      <c r="L53" s="19"/>
      <c r="M53" s="19"/>
    </row>
    <row r="54" spans="2:13" ht="12" customHeight="1" x14ac:dyDescent="0.25">
      <c r="B54" s="24" t="s">
        <v>54</v>
      </c>
      <c r="C54" s="31"/>
      <c r="D54" s="3"/>
      <c r="E54" s="32"/>
      <c r="F54" s="33"/>
      <c r="G54" s="32"/>
      <c r="H54" s="21"/>
      <c r="I54" s="21"/>
      <c r="J54" s="21"/>
      <c r="K54" s="20"/>
      <c r="L54" s="19"/>
      <c r="M54" s="19"/>
    </row>
    <row r="55" spans="2:13" ht="12" customHeight="1" x14ac:dyDescent="0.25">
      <c r="B55" s="25" t="s">
        <v>55</v>
      </c>
      <c r="C55" s="31" t="s">
        <v>20</v>
      </c>
      <c r="D55" s="25" t="s">
        <v>56</v>
      </c>
      <c r="E55" s="13">
        <v>11500</v>
      </c>
      <c r="F55" s="14">
        <v>0</v>
      </c>
      <c r="G55" s="15">
        <v>11500</v>
      </c>
      <c r="H55" s="15">
        <v>330.05</v>
      </c>
      <c r="I55" s="15">
        <v>1623.06</v>
      </c>
      <c r="J55" s="15">
        <v>349.6</v>
      </c>
      <c r="K55" s="14">
        <v>0</v>
      </c>
      <c r="L55" s="16">
        <f>+H55+I55+J55+K55</f>
        <v>2302.71</v>
      </c>
      <c r="M55" s="13">
        <f>+G55-L55</f>
        <v>9197.2900000000009</v>
      </c>
    </row>
    <row r="56" spans="2:13" ht="12" customHeight="1" x14ac:dyDescent="0.25">
      <c r="B56" s="24" t="s">
        <v>40</v>
      </c>
      <c r="C56" s="24"/>
      <c r="D56" s="24">
        <v>1</v>
      </c>
      <c r="E56" s="19">
        <f>+E55</f>
        <v>11500</v>
      </c>
      <c r="F56" s="20">
        <v>0</v>
      </c>
      <c r="G56" s="19">
        <f t="shared" ref="G56:J56" si="8">+G55</f>
        <v>11500</v>
      </c>
      <c r="H56" s="19">
        <f t="shared" si="8"/>
        <v>330.05</v>
      </c>
      <c r="I56" s="19">
        <f t="shared" si="8"/>
        <v>1623.06</v>
      </c>
      <c r="J56" s="19">
        <f t="shared" si="8"/>
        <v>349.6</v>
      </c>
      <c r="K56" s="20">
        <v>0</v>
      </c>
      <c r="L56" s="19">
        <f t="shared" ref="L56" si="9">+L55</f>
        <v>2302.71</v>
      </c>
      <c r="M56" s="19">
        <f>+G56-L56</f>
        <v>9197.2900000000009</v>
      </c>
    </row>
    <row r="57" spans="2:13" ht="12" customHeight="1" x14ac:dyDescent="0.25">
      <c r="B57" s="24"/>
      <c r="C57" s="24"/>
      <c r="D57" s="24"/>
      <c r="E57" s="19"/>
      <c r="F57" s="20"/>
      <c r="G57" s="19"/>
      <c r="H57" s="19"/>
      <c r="I57" s="19"/>
      <c r="J57" s="19"/>
      <c r="K57" s="20"/>
      <c r="L57" s="19"/>
      <c r="M57" s="19"/>
    </row>
    <row r="58" spans="2:13" ht="12" customHeight="1" x14ac:dyDescent="0.25">
      <c r="B58" s="24" t="s">
        <v>57</v>
      </c>
      <c r="C58" s="31"/>
      <c r="D58" s="3"/>
      <c r="E58" s="32"/>
      <c r="F58" s="33"/>
      <c r="G58" s="32"/>
      <c r="H58" s="21"/>
      <c r="I58" s="21"/>
      <c r="J58" s="21"/>
      <c r="K58" s="20"/>
      <c r="L58" s="19"/>
      <c r="M58" s="19"/>
    </row>
    <row r="59" spans="2:13" ht="12" customHeight="1" x14ac:dyDescent="0.25">
      <c r="B59" s="25" t="s">
        <v>58</v>
      </c>
      <c r="C59" s="31" t="s">
        <v>25</v>
      </c>
      <c r="D59" s="25" t="s">
        <v>59</v>
      </c>
      <c r="E59" s="13">
        <v>40000</v>
      </c>
      <c r="F59" s="14">
        <v>0</v>
      </c>
      <c r="G59" s="15">
        <v>40000</v>
      </c>
      <c r="H59" s="15">
        <v>1148</v>
      </c>
      <c r="I59" s="15">
        <v>9409</v>
      </c>
      <c r="J59" s="15">
        <v>1216</v>
      </c>
      <c r="K59" s="14">
        <v>0</v>
      </c>
      <c r="L59" s="16">
        <f>+H59+I59+J59+K59</f>
        <v>11773</v>
      </c>
      <c r="M59" s="13">
        <f>+G59-L59</f>
        <v>28227</v>
      </c>
    </row>
    <row r="60" spans="2:13" ht="12" customHeight="1" x14ac:dyDescent="0.25">
      <c r="B60" s="24" t="s">
        <v>40</v>
      </c>
      <c r="C60" s="24"/>
      <c r="D60" s="36">
        <v>1</v>
      </c>
      <c r="E60" s="19">
        <f t="shared" ref="E60:L60" si="10">+E59</f>
        <v>40000</v>
      </c>
      <c r="F60" s="20">
        <v>0</v>
      </c>
      <c r="G60" s="19">
        <f t="shared" si="10"/>
        <v>40000</v>
      </c>
      <c r="H60" s="19">
        <f t="shared" si="10"/>
        <v>1148</v>
      </c>
      <c r="I60" s="19">
        <f t="shared" si="10"/>
        <v>9409</v>
      </c>
      <c r="J60" s="19">
        <f t="shared" si="10"/>
        <v>1216</v>
      </c>
      <c r="K60" s="20">
        <v>0</v>
      </c>
      <c r="L60" s="19">
        <f t="shared" si="10"/>
        <v>11773</v>
      </c>
      <c r="M60" s="19">
        <f>+G60-L60</f>
        <v>28227</v>
      </c>
    </row>
    <row r="61" spans="2:13" ht="12" customHeight="1" x14ac:dyDescent="0.25">
      <c r="B61" s="24"/>
      <c r="C61" s="24"/>
      <c r="D61" s="36"/>
      <c r="E61" s="32"/>
      <c r="F61" s="33"/>
      <c r="G61" s="32"/>
      <c r="H61" s="21"/>
      <c r="I61" s="21"/>
      <c r="J61" s="21"/>
      <c r="K61" s="20"/>
      <c r="L61" s="19"/>
      <c r="M61" s="19"/>
    </row>
    <row r="62" spans="2:13" ht="12" customHeight="1" x14ac:dyDescent="0.25">
      <c r="B62" s="37"/>
      <c r="C62" s="37"/>
      <c r="D62" s="36"/>
      <c r="E62" s="32"/>
      <c r="F62" s="33"/>
      <c r="G62" s="32"/>
      <c r="H62" s="38"/>
      <c r="I62" s="38"/>
      <c r="J62" s="38"/>
      <c r="K62" s="39"/>
      <c r="L62" s="40"/>
      <c r="M62" s="40"/>
    </row>
    <row r="63" spans="2:13" s="45" customFormat="1" ht="15.75" customHeight="1" x14ac:dyDescent="0.2">
      <c r="B63" s="41" t="s">
        <v>60</v>
      </c>
      <c r="C63" s="41"/>
      <c r="D63" s="42">
        <f>+D60+D56+D52+D47+D43+D35+D27+D23+D39+D31+D19+D15</f>
        <v>13</v>
      </c>
      <c r="E63" s="43">
        <f>+E60+E56+E52+E47+E43+E39+E35+E31+E27+E23+E19+E15</f>
        <v>257000</v>
      </c>
      <c r="F63" s="44">
        <v>0</v>
      </c>
      <c r="G63" s="43">
        <f t="shared" ref="G63:M63" si="11">+G60+G56+G52+G47+G43+G39+G35+G31+G27+G23+G19+G15</f>
        <v>257000</v>
      </c>
      <c r="H63" s="43">
        <f t="shared" si="11"/>
        <v>7375.9000000000015</v>
      </c>
      <c r="I63" s="43">
        <f t="shared" si="11"/>
        <v>45992.92</v>
      </c>
      <c r="J63" s="43">
        <f t="shared" si="11"/>
        <v>7812.8000000000011</v>
      </c>
      <c r="K63" s="44">
        <v>0</v>
      </c>
      <c r="L63" s="43">
        <f t="shared" si="11"/>
        <v>61181.62</v>
      </c>
      <c r="M63" s="43">
        <f t="shared" si="11"/>
        <v>195818.38000000003</v>
      </c>
    </row>
    <row r="67" spans="2:12" hidden="1" x14ac:dyDescent="0.25"/>
    <row r="68" spans="2:12" hidden="1" x14ac:dyDescent="0.25"/>
    <row r="70" spans="2:12" ht="14.25" customHeight="1" x14ac:dyDescent="0.25"/>
    <row r="71" spans="2:12" hidden="1" x14ac:dyDescent="0.25"/>
    <row r="75" spans="2:12" ht="0.75" customHeight="1" x14ac:dyDescent="0.25"/>
    <row r="77" spans="2:12" ht="38.25" customHeight="1" x14ac:dyDescent="0.25">
      <c r="B77" s="46"/>
      <c r="C77" s="46"/>
      <c r="D77" s="47"/>
      <c r="E77" s="48"/>
      <c r="F77" s="49"/>
      <c r="G77" s="59" t="s">
        <v>61</v>
      </c>
      <c r="H77" s="59"/>
      <c r="I77" s="59"/>
      <c r="J77" s="59"/>
      <c r="K77" s="59"/>
      <c r="L77" s="59"/>
    </row>
    <row r="78" spans="2:12" x14ac:dyDescent="0.25">
      <c r="B78" s="50" t="s">
        <v>62</v>
      </c>
      <c r="C78" s="50"/>
      <c r="D78" s="51"/>
      <c r="E78" s="52"/>
      <c r="F78" s="52"/>
      <c r="G78" s="60" t="s">
        <v>63</v>
      </c>
      <c r="H78" s="60"/>
      <c r="I78" s="60"/>
      <c r="J78" s="60"/>
      <c r="K78" s="60"/>
      <c r="L78" s="60"/>
    </row>
    <row r="79" spans="2:12" x14ac:dyDescent="0.25">
      <c r="B79" s="46" t="s">
        <v>64</v>
      </c>
      <c r="C79" s="46"/>
      <c r="D79" s="52"/>
      <c r="E79" s="52"/>
      <c r="F79" s="53"/>
      <c r="G79" s="61" t="s">
        <v>65</v>
      </c>
      <c r="H79" s="61"/>
      <c r="I79" s="61"/>
      <c r="J79" s="61"/>
      <c r="K79" s="61"/>
      <c r="L79" s="61"/>
    </row>
    <row r="83" spans="5:13" ht="30" customHeight="1" x14ac:dyDescent="0.25"/>
    <row r="89" spans="5:13" x14ac:dyDescent="0.25">
      <c r="E89" s="54"/>
      <c r="F89" s="53"/>
      <c r="G89" s="52"/>
      <c r="H89" s="62"/>
      <c r="I89" s="62"/>
      <c r="J89" s="62"/>
      <c r="K89" s="62"/>
      <c r="L89" s="62"/>
      <c r="M89" s="62"/>
    </row>
    <row r="90" spans="5:13" x14ac:dyDescent="0.25">
      <c r="E90" s="55"/>
      <c r="F90" s="63"/>
      <c r="G90" s="63"/>
      <c r="H90" s="63"/>
      <c r="I90" s="63"/>
      <c r="J90" s="63"/>
      <c r="K90" s="56"/>
      <c r="L90" s="56"/>
      <c r="M90" s="57"/>
    </row>
    <row r="91" spans="5:13" x14ac:dyDescent="0.25">
      <c r="E91" s="58" t="s">
        <v>66</v>
      </c>
      <c r="F91" s="58"/>
      <c r="G91" s="58"/>
      <c r="H91" s="58"/>
      <c r="I91" s="58"/>
      <c r="J91" s="58"/>
      <c r="K91" s="58"/>
      <c r="L91" s="58"/>
      <c r="M91" s="58"/>
    </row>
  </sheetData>
  <mergeCells count="21">
    <mergeCell ref="M11:M12"/>
    <mergeCell ref="B5:M5"/>
    <mergeCell ref="B6:M6"/>
    <mergeCell ref="B7:M7"/>
    <mergeCell ref="B8:M8"/>
    <mergeCell ref="B9:M9"/>
    <mergeCell ref="B11:B12"/>
    <mergeCell ref="C11:C12"/>
    <mergeCell ref="D11:D12"/>
    <mergeCell ref="F11:F12"/>
    <mergeCell ref="G11:G12"/>
    <mergeCell ref="H11:H12"/>
    <mergeCell ref="I11:I12"/>
    <mergeCell ref="J11:J12"/>
    <mergeCell ref="K11:K12"/>
    <mergeCell ref="L11:L12"/>
    <mergeCell ref="G77:L77"/>
    <mergeCell ref="G78:L78"/>
    <mergeCell ref="G79:L79"/>
    <mergeCell ref="H89:M89"/>
    <mergeCell ref="F90:J90"/>
  </mergeCells>
  <pageMargins left="1.299212598425197" right="7.874015748031496E-2" top="0.15748031496062992" bottom="0.27559055118110237" header="0" footer="0.31496062992125984"/>
  <pageSetup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 INTERINATO DICIEMBRE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2024-12-20T18:29:05Z</dcterms:created>
  <dcterms:modified xsi:type="dcterms:W3CDTF">2024-12-20T18:34:11Z</dcterms:modified>
</cp:coreProperties>
</file>