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F1BD8999-624D-4CCC-91A9-56BAA5C23CD1}" xr6:coauthVersionLast="47" xr6:coauthVersionMax="47" xr10:uidLastSave="{00000000-0000-0000-0000-000000000000}"/>
  <bookViews>
    <workbookView xWindow="-120" yWindow="-120" windowWidth="29040" windowHeight="15720" xr2:uid="{42434709-1121-48A6-894C-0B40E7817CCA}"/>
  </bookViews>
  <sheets>
    <sheet name="NOM INTERINATO OCTU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D55" i="1"/>
  <c r="J52" i="1"/>
  <c r="I52" i="1"/>
  <c r="H52" i="1"/>
  <c r="G52" i="1"/>
  <c r="E52" i="1"/>
  <c r="L51" i="1"/>
  <c r="L52" i="1" s="1"/>
  <c r="J48" i="1"/>
  <c r="I48" i="1"/>
  <c r="H48" i="1"/>
  <c r="G48" i="1"/>
  <c r="E48" i="1"/>
  <c r="L47" i="1"/>
  <c r="L48" i="1" s="1"/>
  <c r="M48" i="1" s="1"/>
  <c r="J44" i="1"/>
  <c r="I44" i="1"/>
  <c r="H44" i="1"/>
  <c r="G44" i="1"/>
  <c r="E44" i="1"/>
  <c r="L43" i="1"/>
  <c r="M43" i="1" s="1"/>
  <c r="M42" i="1"/>
  <c r="M44" i="1" s="1"/>
  <c r="L42" i="1"/>
  <c r="L44" i="1" s="1"/>
  <c r="J39" i="1"/>
  <c r="I39" i="1"/>
  <c r="H39" i="1"/>
  <c r="G39" i="1"/>
  <c r="E39" i="1"/>
  <c r="L38" i="1"/>
  <c r="L39" i="1" s="1"/>
  <c r="M39" i="1" s="1"/>
  <c r="L35" i="1"/>
  <c r="M35" i="1" s="1"/>
  <c r="J35" i="1"/>
  <c r="I35" i="1"/>
  <c r="H35" i="1"/>
  <c r="G35" i="1"/>
  <c r="E35" i="1"/>
  <c r="M34" i="1"/>
  <c r="L34" i="1"/>
  <c r="J31" i="1"/>
  <c r="I31" i="1"/>
  <c r="H31" i="1"/>
  <c r="G31" i="1"/>
  <c r="E31" i="1"/>
  <c r="L30" i="1"/>
  <c r="L31" i="1" s="1"/>
  <c r="M31" i="1" s="1"/>
  <c r="L23" i="1"/>
  <c r="J23" i="1"/>
  <c r="I23" i="1"/>
  <c r="H23" i="1"/>
  <c r="G23" i="1"/>
  <c r="E23" i="1"/>
  <c r="M22" i="1"/>
  <c r="M23" i="1" s="1"/>
  <c r="L22" i="1"/>
  <c r="J19" i="1"/>
  <c r="I19" i="1"/>
  <c r="H19" i="1"/>
  <c r="H55" i="1" s="1"/>
  <c r="G19" i="1"/>
  <c r="E19" i="1"/>
  <c r="L18" i="1"/>
  <c r="L19" i="1" s="1"/>
  <c r="J15" i="1"/>
  <c r="J55" i="1" s="1"/>
  <c r="I15" i="1"/>
  <c r="I55" i="1" s="1"/>
  <c r="H15" i="1"/>
  <c r="G15" i="1"/>
  <c r="E15" i="1"/>
  <c r="E55" i="1" s="1"/>
  <c r="L14" i="1"/>
  <c r="M14" i="1" s="1"/>
  <c r="M19" i="1" l="1"/>
  <c r="M52" i="1"/>
  <c r="M51" i="1"/>
  <c r="M30" i="1"/>
  <c r="M38" i="1"/>
  <c r="L15" i="1"/>
  <c r="L55" i="1" s="1"/>
  <c r="M47" i="1"/>
  <c r="M15" i="1" l="1"/>
  <c r="M55" i="1" s="1"/>
</calcChain>
</file>

<file path=xl/sharedStrings.xml><?xml version="1.0" encoding="utf-8"?>
<sst xmlns="http://schemas.openxmlformats.org/spreadsheetml/2006/main" count="73" uniqueCount="53">
  <si>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</si>
  <si>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</si>
  <si>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</si>
  <si>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OCTUBRE 2024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</si>
  <si>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</si>
  <si>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</si>
  <si>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</si>
  <si>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</si>
  <si>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</si>
  <si>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</si>
  <si>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</si>
  <si>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</si>
  <si>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</si>
  <si>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</si>
  <si>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</si>
  <si>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</si>
  <si>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</si>
  <si>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</si>
  <si>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SECCIÓN DE ALMACEN Y SUMINISTRO</t>
  </si>
  <si>
    <t xml:space="preserve">ELIZABETH VARGAS MERCEDES </t>
  </si>
  <si>
    <t>F</t>
  </si>
  <si>
    <t>ENC. DE SECCIÓN DE ALMACEN Y SUMINISTRO</t>
  </si>
  <si>
    <t>Subtotal :</t>
  </si>
  <si>
    <t>DIVISIÓN DE COMPRAS Y CONTRATACIONES</t>
  </si>
  <si>
    <t>HILDA BIENVENIDA PAULA ROSARIO</t>
  </si>
  <si>
    <t>TÉCNICO ADMINISTRATIVO</t>
  </si>
  <si>
    <t>DEPARTAMENTO  DE RECURSOS HUMANOS</t>
  </si>
  <si>
    <t>CLAUDIA ESTEFANY MERAN DEL ROSARIO</t>
  </si>
  <si>
    <t>ANALISTA DE RECURSOS HUMANOS</t>
  </si>
  <si>
    <t>DEPARTAMENTO DE PLANIFICACIÓN Y DESARROLLO</t>
  </si>
  <si>
    <t>CARLA MARIA RODRIGUEZ</t>
  </si>
  <si>
    <t>DEPARTAMENTO DE TECNOLOGIA DE INFORMACIÓN DE COMUNICACIÓN</t>
  </si>
  <si>
    <t>CLARA CLEIDER MONTERO GOMEZ</t>
  </si>
  <si>
    <t>SOPORTE TÉCNICO INFORMATICO</t>
  </si>
  <si>
    <t xml:space="preserve">DIRECCION CIENTIFICO SISMO-RESISTENTE </t>
  </si>
  <si>
    <t>BELKIS JULIANNA BAUTISTA SALVADOR</t>
  </si>
  <si>
    <t xml:space="preserve">DEPARTAMENTO DE INGENIERIA SISMO-RESISTENCIA </t>
  </si>
  <si>
    <t xml:space="preserve">ALEXANDER MENDEZ PINEDA </t>
  </si>
  <si>
    <t>M</t>
  </si>
  <si>
    <t>TÉCNICO EN INTRUMENTACION DE ESTRUCTURA</t>
  </si>
  <si>
    <t>DEPARTAMENTO DE EVALUACION Y DISEÑO ARQUITECTONICO</t>
  </si>
  <si>
    <t>ZORAIDA DISLA MORALES</t>
  </si>
  <si>
    <t>ENC. DE DEPTO DE EVALUACIÓN Y DISEÑO ARQUITECTONICO</t>
  </si>
  <si>
    <t xml:space="preserve">HENRY BELTRAN DE PAULA </t>
  </si>
  <si>
    <t>DIBUJANTE</t>
  </si>
  <si>
    <t xml:space="preserve">DEPARTAMENTO DE RECOPILACION E INFORMACIÓN GEOSPACIAL </t>
  </si>
  <si>
    <t xml:space="preserve">HECTOR ANTONIO CEDEÑO ALMONTE </t>
  </si>
  <si>
    <t>TÉCNICO EN MANEJO DE DRONES</t>
  </si>
  <si>
    <t>DEPARTAMENTO LABORATORIO DE ESTRUCTURAL</t>
  </si>
  <si>
    <t>MARIEL TERESA RINCON BOCK</t>
  </si>
  <si>
    <t>ENC. DEPTO DE LABORATORIO DE ESTRUCTURA</t>
  </si>
  <si>
    <t>Total por Programación: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</si>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</sst>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5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64" fontId="8" fillId="0" borderId="1" xfId="1" applyFont="1" applyBorder="1"/>
    <xf numFmtId="2" fontId="8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8" fillId="0" borderId="1" xfId="1" applyNumberFormat="1" applyFont="1" applyBorder="1"/>
    <xf numFmtId="164" fontId="8" fillId="0" borderId="1" xfId="1" applyFont="1" applyBorder="1" applyAlignment="1"/>
    <xf numFmtId="164" fontId="3" fillId="0" borderId="1" xfId="1" applyFont="1" applyBorder="1"/>
    <xf numFmtId="0" fontId="4" fillId="4" borderId="1" xfId="0" applyFont="1" applyFill="1" applyBorder="1"/>
    <xf numFmtId="0" fontId="5" fillId="0" borderId="1" xfId="0" applyFont="1" applyBorder="1"/>
    <xf numFmtId="164" fontId="4" fillId="0" borderId="1" xfId="1" applyFont="1" applyBorder="1"/>
    <xf numFmtId="2" fontId="4" fillId="0" borderId="1" xfId="1" applyNumberFormat="1" applyFont="1" applyBorder="1"/>
    <xf numFmtId="0" fontId="9" fillId="0" borderId="0" xfId="0" applyFont="1"/>
    <xf numFmtId="0" fontId="0" fillId="0" borderId="1" xfId="0" applyBorder="1"/>
    <xf numFmtId="164" fontId="4" fillId="0" borderId="1" xfId="1" applyFont="1" applyBorder="1" applyAlignment="1"/>
    <xf numFmtId="164" fontId="2" fillId="0" borderId="1" xfId="1" applyFont="1" applyBorder="1"/>
    <xf numFmtId="0" fontId="8" fillId="4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8" fillId="0" borderId="1" xfId="1" applyFont="1" applyFill="1" applyBorder="1"/>
    <xf numFmtId="0" fontId="8" fillId="4" borderId="1" xfId="0" applyFont="1" applyFill="1" applyBorder="1" applyAlignment="1">
      <alignment horizontal="center"/>
    </xf>
    <xf numFmtId="164" fontId="4" fillId="0" borderId="1" xfId="0" applyNumberFormat="1" applyFont="1" applyBorder="1"/>
    <xf numFmtId="2" fontId="4" fillId="0" borderId="1" xfId="0" applyNumberFormat="1" applyFont="1" applyBorder="1"/>
    <xf numFmtId="0" fontId="4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2" fontId="8" fillId="0" borderId="1" xfId="1" applyNumberFormat="1" applyFont="1" applyFill="1" applyBorder="1"/>
    <xf numFmtId="164" fontId="8" fillId="0" borderId="1" xfId="1" applyFont="1" applyFill="1" applyBorder="1" applyAlignment="1"/>
    <xf numFmtId="164" fontId="3" fillId="0" borderId="1" xfId="1" applyFont="1" applyFill="1" applyBorder="1"/>
    <xf numFmtId="0" fontId="7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4" borderId="1" xfId="0" applyFont="1" applyFill="1" applyBorder="1"/>
    <xf numFmtId="0" fontId="5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164" fontId="10" fillId="5" borderId="1" xfId="1" applyFont="1" applyFill="1" applyBorder="1" applyAlignment="1">
      <alignment vertical="center"/>
    </xf>
    <xf numFmtId="2" fontId="10" fillId="5" borderId="1" xfId="1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8" fillId="6" borderId="0" xfId="0" applyNumberFormat="1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horizontal="center"/>
    </xf>
    <xf numFmtId="2" fontId="8" fillId="2" borderId="0" xfId="1" applyNumberFormat="1" applyFont="1" applyFill="1"/>
    <xf numFmtId="0" fontId="8" fillId="2" borderId="0" xfId="0" applyFont="1" applyFill="1" applyAlignment="1">
      <alignment horizontal="center"/>
    </xf>
    <xf numFmtId="164" fontId="8" fillId="2" borderId="0" xfId="1" applyFont="1" applyFill="1"/>
    <xf numFmtId="0" fontId="4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  <xf numFmtId="0" fontId="8" fillId="2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8" fillId="6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1878685</xdr:colOff>
      <xdr:row>0</xdr:row>
      <xdr:rowOff>119466</xdr:rowOff>
    </xdr:from>
    <xdr:to>
      <xdr:col>4</xdr:col>
      <xdr:colOff>322881</xdr:colOff>
      <xdr:row>4</xdr:row>
      <xdr:rowOff>11462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D166748-7668-495E-ABD1-EB59D4D0B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1085" y="119466"/>
          <a:ext cx="1444571" cy="6539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172258</xdr:colOff>
      <xdr:row>0</xdr:row>
      <xdr:rowOff>146588</xdr:rowOff>
    </xdr:from>
    <xdr:to>
      <xdr:col>5</xdr:col>
      <xdr:colOff>637691</xdr:colOff>
      <xdr:row>4</xdr:row>
      <xdr:rowOff>51338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7CACAE8C-DF44-4323-9B86-26A3CF252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5033" y="146588"/>
          <a:ext cx="1332208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7667-5518-4F8A-814C-E1A8F9EF2A64}">
  <dimension ref="B5:M83"/>
  <sheetViews>
    <sheetView showGridLines="0" tabSelected="1" topLeftCell="A25" zoomScale="118" zoomScaleNormal="118" zoomScaleSheetLayoutView="100" workbookViewId="0">
      <selection activeCell="D78" sqref="D78"/>
    </sheetView>
  </sheetViews>
  <sheetFormatPr baseColWidth="10" defaultRowHeight="15" x14ac:dyDescent="0.25"/>
  <cols>
    <col min="1" max="1" width="2.140625" customWidth="1"/>
    <col min="2" max="2" width="50" customWidth="1"/>
    <col min="3" max="3" width="7.28515625" customWidth="1"/>
    <col min="4" max="4" width="45" customWidth="1"/>
    <col min="5" max="5" width="13" customWidth="1"/>
    <col min="6" max="6" width="11.5703125" bestFit="1" customWidth="1"/>
    <col min="7" max="7" width="12.140625" bestFit="1" customWidth="1"/>
    <col min="12" max="12" width="11.5703125" bestFit="1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4" t="s">
        <v>5</v>
      </c>
      <c r="C11" s="4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3" ht="16.5" customHeight="1" x14ac:dyDescent="0.25">
      <c r="B12" s="4"/>
      <c r="C12" s="4"/>
      <c r="D12" s="5"/>
      <c r="E12" s="6" t="s">
        <v>17</v>
      </c>
      <c r="F12" s="7"/>
      <c r="G12" s="8"/>
      <c r="H12" s="8"/>
      <c r="I12" s="8"/>
      <c r="J12" s="8"/>
      <c r="K12" s="8"/>
      <c r="L12" s="8"/>
      <c r="M12" s="8"/>
    </row>
    <row r="13" spans="2:13" ht="12" customHeight="1" x14ac:dyDescent="0.25">
      <c r="B13" s="9" t="s">
        <v>18</v>
      </c>
      <c r="C13" s="9"/>
      <c r="D13" s="10"/>
      <c r="E13" s="11"/>
      <c r="F13" s="11"/>
      <c r="G13" s="12"/>
      <c r="H13" s="13"/>
      <c r="I13" s="12"/>
      <c r="J13" s="12"/>
      <c r="K13" s="12"/>
      <c r="L13" s="12"/>
      <c r="M13" s="12"/>
    </row>
    <row r="14" spans="2:13" ht="12" customHeight="1" x14ac:dyDescent="0.25">
      <c r="B14" s="11" t="s">
        <v>19</v>
      </c>
      <c r="C14" s="14" t="s">
        <v>20</v>
      </c>
      <c r="D14" s="15" t="s">
        <v>21</v>
      </c>
      <c r="E14" s="12">
        <v>36500</v>
      </c>
      <c r="F14" s="16">
        <v>0</v>
      </c>
      <c r="G14" s="17">
        <v>36500</v>
      </c>
      <c r="H14" s="17">
        <v>1047.55</v>
      </c>
      <c r="I14" s="17">
        <v>6464.25</v>
      </c>
      <c r="J14" s="17">
        <v>1109.5999999999999</v>
      </c>
      <c r="K14" s="16">
        <v>0</v>
      </c>
      <c r="L14" s="18">
        <f>+H14+I14+J14+K14</f>
        <v>8621.4</v>
      </c>
      <c r="M14" s="12">
        <f>+G14-L14</f>
        <v>27878.6</v>
      </c>
    </row>
    <row r="15" spans="2:13" s="23" customFormat="1" ht="12" customHeight="1" x14ac:dyDescent="0.25">
      <c r="B15" s="19" t="s">
        <v>22</v>
      </c>
      <c r="C15" s="19"/>
      <c r="D15" s="20">
        <v>1</v>
      </c>
      <c r="E15" s="21">
        <f>+E14</f>
        <v>36500</v>
      </c>
      <c r="F15" s="22">
        <v>0</v>
      </c>
      <c r="G15" s="21">
        <f t="shared" ref="G15:L15" si="0">+G14</f>
        <v>36500</v>
      </c>
      <c r="H15" s="21">
        <f t="shared" si="0"/>
        <v>1047.55</v>
      </c>
      <c r="I15" s="21">
        <f t="shared" si="0"/>
        <v>6464.25</v>
      </c>
      <c r="J15" s="21">
        <f>+J14</f>
        <v>1109.5999999999999</v>
      </c>
      <c r="K15" s="22">
        <v>0</v>
      </c>
      <c r="L15" s="21">
        <f t="shared" si="0"/>
        <v>8621.4</v>
      </c>
      <c r="M15" s="21">
        <f>+G15-L15</f>
        <v>27878.6</v>
      </c>
    </row>
    <row r="16" spans="2:13" ht="12" customHeight="1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2:13" s="23" customFormat="1" ht="12" customHeight="1" x14ac:dyDescent="0.25">
      <c r="B17" s="19" t="s">
        <v>23</v>
      </c>
      <c r="C17" s="19"/>
      <c r="D17" s="20"/>
      <c r="E17" s="21"/>
      <c r="F17" s="22"/>
      <c r="G17" s="25"/>
      <c r="H17" s="25"/>
      <c r="I17" s="25"/>
      <c r="J17" s="25"/>
      <c r="K17" s="22"/>
      <c r="L17" s="26"/>
      <c r="M17" s="21"/>
    </row>
    <row r="18" spans="2:13" s="23" customFormat="1" ht="12" customHeight="1" x14ac:dyDescent="0.25">
      <c r="B18" s="27" t="s">
        <v>24</v>
      </c>
      <c r="C18" s="28" t="s">
        <v>20</v>
      </c>
      <c r="D18" s="29" t="s">
        <v>25</v>
      </c>
      <c r="E18" s="30">
        <v>11500</v>
      </c>
      <c r="F18" s="16">
        <v>0</v>
      </c>
      <c r="G18" s="12">
        <v>11500</v>
      </c>
      <c r="H18" s="12">
        <v>330.05</v>
      </c>
      <c r="I18" s="17">
        <v>1623.06</v>
      </c>
      <c r="J18" s="17">
        <v>349.6</v>
      </c>
      <c r="K18" s="16">
        <v>0</v>
      </c>
      <c r="L18" s="18">
        <f>+H18+I18+J18+K18</f>
        <v>2302.71</v>
      </c>
      <c r="M18" s="12">
        <v>9197.2900000000009</v>
      </c>
    </row>
    <row r="19" spans="2:13" s="23" customFormat="1" ht="12" customHeight="1" x14ac:dyDescent="0.25">
      <c r="B19" s="19" t="s">
        <v>22</v>
      </c>
      <c r="C19" s="19"/>
      <c r="D19" s="20">
        <v>1</v>
      </c>
      <c r="E19" s="21">
        <f t="shared" ref="E19:L19" si="1">+E18</f>
        <v>11500</v>
      </c>
      <c r="F19" s="22">
        <v>0</v>
      </c>
      <c r="G19" s="21">
        <f t="shared" si="1"/>
        <v>11500</v>
      </c>
      <c r="H19" s="21">
        <f t="shared" si="1"/>
        <v>330.05</v>
      </c>
      <c r="I19" s="21">
        <f t="shared" si="1"/>
        <v>1623.06</v>
      </c>
      <c r="J19" s="21">
        <f t="shared" si="1"/>
        <v>349.6</v>
      </c>
      <c r="K19" s="22">
        <v>0</v>
      </c>
      <c r="L19" s="21">
        <f t="shared" si="1"/>
        <v>2302.71</v>
      </c>
      <c r="M19" s="21">
        <f>+G19-L19</f>
        <v>9197.2900000000009</v>
      </c>
    </row>
    <row r="20" spans="2:13" s="23" customFormat="1" ht="12" customHeight="1" x14ac:dyDescent="0.25">
      <c r="B20" s="19"/>
      <c r="C20" s="19"/>
      <c r="D20" s="20"/>
      <c r="E20" s="21"/>
      <c r="F20" s="22"/>
      <c r="G20" s="25"/>
      <c r="H20" s="25"/>
      <c r="I20" s="25"/>
      <c r="J20" s="25"/>
      <c r="K20" s="22"/>
      <c r="L20" s="26"/>
      <c r="M20" s="21"/>
    </row>
    <row r="21" spans="2:13" s="23" customFormat="1" ht="12" customHeight="1" x14ac:dyDescent="0.25">
      <c r="B21" s="19" t="s">
        <v>26</v>
      </c>
      <c r="C21" s="19"/>
      <c r="D21" s="20"/>
      <c r="E21" s="21"/>
      <c r="F21" s="22"/>
      <c r="G21" s="25"/>
      <c r="H21" s="25"/>
      <c r="I21" s="25"/>
      <c r="J21" s="25"/>
      <c r="K21" s="22"/>
      <c r="L21" s="26"/>
      <c r="M21" s="21"/>
    </row>
    <row r="22" spans="2:13" s="23" customFormat="1" ht="12" customHeight="1" x14ac:dyDescent="0.25">
      <c r="B22" s="27" t="s">
        <v>27</v>
      </c>
      <c r="C22" s="28" t="s">
        <v>20</v>
      </c>
      <c r="D22" s="29" t="s">
        <v>28</v>
      </c>
      <c r="E22" s="12">
        <v>26500</v>
      </c>
      <c r="F22" s="16">
        <v>0</v>
      </c>
      <c r="G22" s="17">
        <v>26500</v>
      </c>
      <c r="H22" s="17">
        <v>760.55</v>
      </c>
      <c r="I22" s="17">
        <v>4260.3100000000004</v>
      </c>
      <c r="J22" s="17">
        <v>805.6</v>
      </c>
      <c r="K22" s="16">
        <v>0</v>
      </c>
      <c r="L22" s="18">
        <f>+H22+I22+J22+K22</f>
        <v>5826.4600000000009</v>
      </c>
      <c r="M22" s="12">
        <f>+G22-L22</f>
        <v>20673.54</v>
      </c>
    </row>
    <row r="23" spans="2:13" s="23" customFormat="1" ht="12" customHeight="1" x14ac:dyDescent="0.25">
      <c r="B23" s="19" t="s">
        <v>22</v>
      </c>
      <c r="C23" s="19"/>
      <c r="D23" s="20">
        <v>1</v>
      </c>
      <c r="E23" s="21">
        <f>SUM(E22)</f>
        <v>26500</v>
      </c>
      <c r="F23" s="22">
        <v>0</v>
      </c>
      <c r="G23" s="21">
        <f t="shared" ref="G23:M23" si="2">SUM(G22)</f>
        <v>26500</v>
      </c>
      <c r="H23" s="21">
        <f t="shared" si="2"/>
        <v>760.55</v>
      </c>
      <c r="I23" s="21">
        <f t="shared" si="2"/>
        <v>4260.3100000000004</v>
      </c>
      <c r="J23" s="21">
        <f t="shared" si="2"/>
        <v>805.6</v>
      </c>
      <c r="K23" s="22">
        <v>0</v>
      </c>
      <c r="L23" s="21">
        <f t="shared" si="2"/>
        <v>5826.4600000000009</v>
      </c>
      <c r="M23" s="21">
        <f t="shared" si="2"/>
        <v>20673.54</v>
      </c>
    </row>
    <row r="24" spans="2:13" s="23" customFormat="1" ht="12" customHeight="1" x14ac:dyDescent="0.25">
      <c r="B24" s="19"/>
      <c r="C24" s="19"/>
      <c r="D24" s="20"/>
      <c r="E24" s="21"/>
      <c r="F24" s="22"/>
      <c r="G24" s="21"/>
      <c r="H24" s="21"/>
      <c r="I24" s="21"/>
      <c r="J24" s="21"/>
      <c r="K24" s="21"/>
      <c r="L24" s="21"/>
      <c r="M24" s="21"/>
    </row>
    <row r="25" spans="2:13" s="23" customFormat="1" ht="12" customHeight="1" x14ac:dyDescent="0.25">
      <c r="B25" s="19" t="s">
        <v>29</v>
      </c>
      <c r="C25" s="19"/>
      <c r="D25" s="20"/>
      <c r="E25" s="21"/>
      <c r="F25" s="22"/>
      <c r="G25" s="21"/>
      <c r="H25" s="21"/>
      <c r="I25" s="21"/>
      <c r="J25" s="21"/>
      <c r="K25" s="21"/>
      <c r="L25" s="21"/>
      <c r="M25" s="21"/>
    </row>
    <row r="26" spans="2:13" s="23" customFormat="1" ht="12" customHeight="1" x14ac:dyDescent="0.25">
      <c r="B26" s="27" t="s">
        <v>30</v>
      </c>
      <c r="C26" s="31" t="s">
        <v>20</v>
      </c>
      <c r="D26" s="29" t="s">
        <v>25</v>
      </c>
      <c r="E26" s="12">
        <v>17500</v>
      </c>
      <c r="F26" s="16">
        <v>0</v>
      </c>
      <c r="G26" s="12">
        <v>17500</v>
      </c>
      <c r="H26" s="12">
        <v>502.25</v>
      </c>
      <c r="I26" s="12">
        <v>2469.87</v>
      </c>
      <c r="J26" s="12">
        <v>532</v>
      </c>
      <c r="K26" s="16">
        <v>0</v>
      </c>
      <c r="L26" s="12">
        <v>3504.12</v>
      </c>
      <c r="M26" s="12">
        <v>13995.88</v>
      </c>
    </row>
    <row r="27" spans="2:13" s="23" customFormat="1" ht="12" customHeight="1" x14ac:dyDescent="0.25">
      <c r="B27" s="19" t="s">
        <v>22</v>
      </c>
      <c r="C27" s="19"/>
      <c r="D27" s="20">
        <v>1</v>
      </c>
      <c r="E27" s="21">
        <v>17500</v>
      </c>
      <c r="F27" s="22">
        <v>0</v>
      </c>
      <c r="G27" s="21">
        <v>17500</v>
      </c>
      <c r="H27" s="21">
        <v>502.25</v>
      </c>
      <c r="I27" s="21">
        <v>2469.87</v>
      </c>
      <c r="J27" s="21">
        <v>532</v>
      </c>
      <c r="K27" s="22">
        <v>0</v>
      </c>
      <c r="L27" s="21">
        <v>3504.12</v>
      </c>
      <c r="M27" s="21">
        <v>13995.88</v>
      </c>
    </row>
    <row r="28" spans="2:13" ht="12" customHeight="1" x14ac:dyDescent="0.25">
      <c r="B28" s="19"/>
      <c r="C28" s="19"/>
      <c r="D28" s="20"/>
      <c r="E28" s="32"/>
      <c r="F28" s="33"/>
      <c r="G28" s="32"/>
      <c r="H28" s="25"/>
      <c r="I28" s="25"/>
      <c r="J28" s="25"/>
      <c r="K28" s="22"/>
      <c r="L28" s="21"/>
      <c r="M28" s="21"/>
    </row>
    <row r="29" spans="2:13" ht="12" customHeight="1" x14ac:dyDescent="0.25">
      <c r="B29" s="34" t="s">
        <v>31</v>
      </c>
      <c r="C29" s="19"/>
      <c r="D29" s="20"/>
      <c r="E29" s="32"/>
      <c r="F29" s="33"/>
      <c r="G29" s="32"/>
      <c r="H29" s="25"/>
      <c r="I29" s="25"/>
      <c r="J29" s="25"/>
      <c r="K29" s="22"/>
      <c r="L29" s="21"/>
      <c r="M29" s="21"/>
    </row>
    <row r="30" spans="2:13" ht="12" customHeight="1" x14ac:dyDescent="0.25">
      <c r="B30" s="11" t="s">
        <v>32</v>
      </c>
      <c r="C30" s="28" t="s">
        <v>20</v>
      </c>
      <c r="D30" s="29" t="s">
        <v>33</v>
      </c>
      <c r="E30" s="12">
        <v>6500</v>
      </c>
      <c r="F30" s="16">
        <v>0</v>
      </c>
      <c r="G30" s="17">
        <v>6500</v>
      </c>
      <c r="H30" s="17">
        <v>186.55</v>
      </c>
      <c r="I30" s="17">
        <v>917.38</v>
      </c>
      <c r="J30" s="17">
        <v>197.6</v>
      </c>
      <c r="K30" s="16">
        <v>0</v>
      </c>
      <c r="L30" s="18">
        <f>+H30+I30+J30+K30</f>
        <v>1301.53</v>
      </c>
      <c r="M30" s="12">
        <f>+G30-L30</f>
        <v>5198.47</v>
      </c>
    </row>
    <row r="31" spans="2:13" ht="12" customHeight="1" x14ac:dyDescent="0.25">
      <c r="B31" s="19" t="s">
        <v>22</v>
      </c>
      <c r="C31" s="19"/>
      <c r="D31" s="20">
        <v>1</v>
      </c>
      <c r="E31" s="21">
        <f t="shared" ref="E31:L31" si="3">+E30</f>
        <v>6500</v>
      </c>
      <c r="F31" s="22">
        <v>0</v>
      </c>
      <c r="G31" s="21">
        <f t="shared" si="3"/>
        <v>6500</v>
      </c>
      <c r="H31" s="21">
        <f t="shared" si="3"/>
        <v>186.55</v>
      </c>
      <c r="I31" s="21">
        <f t="shared" si="3"/>
        <v>917.38</v>
      </c>
      <c r="J31" s="21">
        <f t="shared" si="3"/>
        <v>197.6</v>
      </c>
      <c r="K31" s="22">
        <v>0</v>
      </c>
      <c r="L31" s="21">
        <f t="shared" si="3"/>
        <v>1301.53</v>
      </c>
      <c r="M31" s="21">
        <f>+G31-L31</f>
        <v>5198.47</v>
      </c>
    </row>
    <row r="32" spans="2:13" ht="12" customHeight="1" x14ac:dyDescent="0.25">
      <c r="B32" s="19"/>
      <c r="C32" s="19"/>
      <c r="D32" s="20"/>
      <c r="E32" s="32"/>
      <c r="F32" s="33"/>
      <c r="G32" s="32"/>
      <c r="H32" s="25"/>
      <c r="I32" s="25"/>
      <c r="J32" s="25"/>
      <c r="K32" s="22"/>
      <c r="L32" s="21"/>
      <c r="M32" s="21"/>
    </row>
    <row r="33" spans="2:13" ht="12" customHeight="1" x14ac:dyDescent="0.25">
      <c r="B33" s="19" t="s">
        <v>34</v>
      </c>
      <c r="C33" s="19"/>
      <c r="D33" s="20"/>
      <c r="E33" s="32"/>
      <c r="F33" s="33"/>
      <c r="G33" s="32"/>
      <c r="H33" s="25"/>
      <c r="I33" s="25"/>
      <c r="J33" s="25"/>
      <c r="K33" s="22"/>
      <c r="L33" s="21"/>
      <c r="M33" s="21"/>
    </row>
    <row r="34" spans="2:13" ht="12" customHeight="1" x14ac:dyDescent="0.25">
      <c r="B34" s="27" t="s">
        <v>35</v>
      </c>
      <c r="C34" s="28" t="s">
        <v>20</v>
      </c>
      <c r="D34" s="29" t="s">
        <v>25</v>
      </c>
      <c r="E34" s="12">
        <v>5000</v>
      </c>
      <c r="F34" s="16">
        <v>0</v>
      </c>
      <c r="G34" s="17">
        <v>5000</v>
      </c>
      <c r="H34" s="17">
        <v>143.5</v>
      </c>
      <c r="I34" s="17">
        <v>705.68</v>
      </c>
      <c r="J34" s="17">
        <v>152</v>
      </c>
      <c r="K34" s="16">
        <v>0</v>
      </c>
      <c r="L34" s="18">
        <f>+H34+I34+J34+K34</f>
        <v>1001.18</v>
      </c>
      <c r="M34" s="12">
        <f>+G34-L34</f>
        <v>3998.82</v>
      </c>
    </row>
    <row r="35" spans="2:13" ht="12" customHeight="1" x14ac:dyDescent="0.25">
      <c r="B35" s="19" t="s">
        <v>22</v>
      </c>
      <c r="C35" s="19"/>
      <c r="D35" s="20">
        <v>1</v>
      </c>
      <c r="E35" s="21">
        <f t="shared" ref="E35:L35" si="4">+E34</f>
        <v>5000</v>
      </c>
      <c r="F35" s="22">
        <v>0</v>
      </c>
      <c r="G35" s="21">
        <f t="shared" si="4"/>
        <v>5000</v>
      </c>
      <c r="H35" s="21">
        <f t="shared" si="4"/>
        <v>143.5</v>
      </c>
      <c r="I35" s="21">
        <f t="shared" si="4"/>
        <v>705.68</v>
      </c>
      <c r="J35" s="21">
        <f t="shared" si="4"/>
        <v>152</v>
      </c>
      <c r="K35" s="22">
        <v>0</v>
      </c>
      <c r="L35" s="21">
        <f t="shared" si="4"/>
        <v>1001.18</v>
      </c>
      <c r="M35" s="21">
        <f>+G35-L35</f>
        <v>3998.82</v>
      </c>
    </row>
    <row r="36" spans="2:13" ht="12" customHeight="1" x14ac:dyDescent="0.25">
      <c r="B36" s="19"/>
      <c r="C36" s="19"/>
      <c r="D36" s="20"/>
      <c r="E36" s="32"/>
      <c r="F36" s="33"/>
      <c r="G36" s="32"/>
      <c r="H36" s="25"/>
      <c r="I36" s="25"/>
      <c r="J36" s="25"/>
      <c r="K36" s="22"/>
      <c r="L36" s="21"/>
      <c r="M36" s="21"/>
    </row>
    <row r="37" spans="2:13" ht="12" customHeight="1" x14ac:dyDescent="0.25">
      <c r="B37" s="34" t="s">
        <v>36</v>
      </c>
      <c r="C37" s="19"/>
      <c r="D37" s="20"/>
      <c r="E37" s="32"/>
      <c r="F37" s="33"/>
      <c r="G37" s="32"/>
      <c r="H37" s="25"/>
      <c r="I37" s="25"/>
      <c r="J37" s="25"/>
      <c r="K37" s="22"/>
      <c r="L37" s="21"/>
      <c r="M37" s="21"/>
    </row>
    <row r="38" spans="2:13" ht="12" customHeight="1" x14ac:dyDescent="0.25">
      <c r="B38" s="11" t="s">
        <v>37</v>
      </c>
      <c r="C38" s="28" t="s">
        <v>38</v>
      </c>
      <c r="D38" s="35" t="s">
        <v>39</v>
      </c>
      <c r="E38" s="30">
        <v>11500</v>
      </c>
      <c r="F38" s="36">
        <v>0</v>
      </c>
      <c r="G38" s="37">
        <v>11500</v>
      </c>
      <c r="H38" s="37">
        <v>330.05</v>
      </c>
      <c r="I38" s="37">
        <v>1623.06</v>
      </c>
      <c r="J38" s="37">
        <v>349.6</v>
      </c>
      <c r="K38" s="36">
        <v>0</v>
      </c>
      <c r="L38" s="38">
        <f>+H38+I38+J38+K38</f>
        <v>2302.71</v>
      </c>
      <c r="M38" s="30">
        <f>+G38-L38</f>
        <v>9197.2900000000009</v>
      </c>
    </row>
    <row r="39" spans="2:13" ht="12" customHeight="1" x14ac:dyDescent="0.25">
      <c r="B39" s="19" t="s">
        <v>22</v>
      </c>
      <c r="C39" s="19"/>
      <c r="D39" s="20">
        <v>1</v>
      </c>
      <c r="E39" s="21">
        <f t="shared" ref="E39" si="5">+E38</f>
        <v>11500</v>
      </c>
      <c r="F39" s="22">
        <v>0</v>
      </c>
      <c r="G39" s="21">
        <f t="shared" ref="G39:J39" si="6">+G38</f>
        <v>11500</v>
      </c>
      <c r="H39" s="21">
        <f t="shared" si="6"/>
        <v>330.05</v>
      </c>
      <c r="I39" s="21">
        <f t="shared" si="6"/>
        <v>1623.06</v>
      </c>
      <c r="J39" s="21">
        <f t="shared" si="6"/>
        <v>349.6</v>
      </c>
      <c r="K39" s="22">
        <v>0</v>
      </c>
      <c r="L39" s="21">
        <f t="shared" ref="L39" si="7">+L38</f>
        <v>2302.71</v>
      </c>
      <c r="M39" s="21">
        <f>+G39-L39</f>
        <v>9197.2900000000009</v>
      </c>
    </row>
    <row r="40" spans="2:13" ht="12" customHeight="1" x14ac:dyDescent="0.25">
      <c r="B40" s="19"/>
      <c r="C40" s="19"/>
      <c r="D40" s="20"/>
      <c r="E40" s="32"/>
      <c r="F40" s="33"/>
      <c r="G40" s="32"/>
      <c r="H40" s="25"/>
      <c r="I40" s="25"/>
      <c r="J40" s="25"/>
      <c r="K40" s="22"/>
      <c r="L40" s="21"/>
      <c r="M40" s="21"/>
    </row>
    <row r="41" spans="2:13" ht="12" customHeight="1" x14ac:dyDescent="0.25">
      <c r="B41" s="34" t="s">
        <v>40</v>
      </c>
      <c r="C41" s="19"/>
      <c r="D41" s="20"/>
      <c r="E41" s="32"/>
      <c r="F41" s="33"/>
      <c r="G41" s="32"/>
      <c r="H41" s="25"/>
      <c r="I41" s="25"/>
      <c r="J41" s="25"/>
      <c r="K41" s="22"/>
      <c r="L41" s="21"/>
      <c r="M41" s="21"/>
    </row>
    <row r="42" spans="2:13" ht="12" customHeight="1" x14ac:dyDescent="0.25">
      <c r="B42" s="11" t="s">
        <v>41</v>
      </c>
      <c r="C42" s="28" t="s">
        <v>20</v>
      </c>
      <c r="D42" s="39" t="s">
        <v>42</v>
      </c>
      <c r="E42" s="12">
        <v>40000</v>
      </c>
      <c r="F42" s="16">
        <v>0</v>
      </c>
      <c r="G42" s="17">
        <v>40000</v>
      </c>
      <c r="H42" s="17">
        <v>1148</v>
      </c>
      <c r="I42" s="17">
        <v>9409</v>
      </c>
      <c r="J42" s="17">
        <v>1216</v>
      </c>
      <c r="K42" s="16">
        <v>0</v>
      </c>
      <c r="L42" s="18">
        <f>+H42+I42+J42+K42</f>
        <v>11773</v>
      </c>
      <c r="M42" s="12">
        <f>+G42-L42</f>
        <v>28227</v>
      </c>
    </row>
    <row r="43" spans="2:13" ht="12" customHeight="1" x14ac:dyDescent="0.25">
      <c r="B43" s="11" t="s">
        <v>43</v>
      </c>
      <c r="C43" s="28" t="s">
        <v>38</v>
      </c>
      <c r="D43" s="35" t="s">
        <v>44</v>
      </c>
      <c r="E43" s="30">
        <v>11500</v>
      </c>
      <c r="F43" s="36">
        <v>0</v>
      </c>
      <c r="G43" s="37">
        <v>11500</v>
      </c>
      <c r="H43" s="37">
        <v>330.05</v>
      </c>
      <c r="I43" s="37">
        <v>1623.06</v>
      </c>
      <c r="J43" s="37">
        <v>349.6</v>
      </c>
      <c r="K43" s="36">
        <v>0</v>
      </c>
      <c r="L43" s="38">
        <f>+H43+I43+J43+K43</f>
        <v>2302.71</v>
      </c>
      <c r="M43" s="30">
        <f>+G43-L43</f>
        <v>9197.2900000000009</v>
      </c>
    </row>
    <row r="44" spans="2:13" ht="12" customHeight="1" x14ac:dyDescent="0.25">
      <c r="B44" s="19" t="s">
        <v>22</v>
      </c>
      <c r="C44" s="19"/>
      <c r="D44" s="20">
        <v>2</v>
      </c>
      <c r="E44" s="21">
        <f>SUM(E42:E43)</f>
        <v>51500</v>
      </c>
      <c r="F44" s="22">
        <v>0</v>
      </c>
      <c r="G44" s="21">
        <f t="shared" ref="G44:M44" si="8">SUM(G42:G43)</f>
        <v>51500</v>
      </c>
      <c r="H44" s="21">
        <f t="shared" si="8"/>
        <v>1478.05</v>
      </c>
      <c r="I44" s="21">
        <f t="shared" si="8"/>
        <v>11032.06</v>
      </c>
      <c r="J44" s="21">
        <f t="shared" si="8"/>
        <v>1565.6</v>
      </c>
      <c r="K44" s="22">
        <v>0</v>
      </c>
      <c r="L44" s="21">
        <f t="shared" si="8"/>
        <v>14075.71</v>
      </c>
      <c r="M44" s="21">
        <f t="shared" si="8"/>
        <v>37424.29</v>
      </c>
    </row>
    <row r="45" spans="2:13" ht="12" customHeight="1" x14ac:dyDescent="0.25">
      <c r="B45" s="19"/>
      <c r="C45" s="19"/>
      <c r="D45" s="20"/>
      <c r="E45" s="32"/>
      <c r="F45" s="33"/>
      <c r="G45" s="32"/>
      <c r="H45" s="25"/>
      <c r="I45" s="25"/>
      <c r="J45" s="25"/>
      <c r="K45" s="22"/>
      <c r="L45" s="21"/>
      <c r="M45" s="21"/>
    </row>
    <row r="46" spans="2:13" ht="12" customHeight="1" x14ac:dyDescent="0.25">
      <c r="B46" s="19" t="s">
        <v>45</v>
      </c>
      <c r="C46" s="28"/>
      <c r="D46" s="40"/>
      <c r="E46" s="32"/>
      <c r="F46" s="33"/>
      <c r="G46" s="32"/>
      <c r="H46" s="25"/>
      <c r="I46" s="25"/>
      <c r="J46" s="25"/>
      <c r="K46" s="22"/>
      <c r="L46" s="21"/>
      <c r="M46" s="21"/>
    </row>
    <row r="47" spans="2:13" ht="12" customHeight="1" x14ac:dyDescent="0.25">
      <c r="B47" s="11" t="s">
        <v>46</v>
      </c>
      <c r="C47" s="28" t="s">
        <v>38</v>
      </c>
      <c r="D47" s="10" t="s">
        <v>47</v>
      </c>
      <c r="E47" s="30">
        <v>11500</v>
      </c>
      <c r="F47" s="36">
        <v>0</v>
      </c>
      <c r="G47" s="37">
        <v>11500</v>
      </c>
      <c r="H47" s="37">
        <v>330.05</v>
      </c>
      <c r="I47" s="37">
        <v>1623.06</v>
      </c>
      <c r="J47" s="37">
        <v>349.6</v>
      </c>
      <c r="K47" s="36">
        <v>0</v>
      </c>
      <c r="L47" s="38">
        <f>+H47+I47+J47+K47</f>
        <v>2302.71</v>
      </c>
      <c r="M47" s="30">
        <f>+G47-L47</f>
        <v>9197.2900000000009</v>
      </c>
    </row>
    <row r="48" spans="2:13" ht="12" customHeight="1" x14ac:dyDescent="0.25">
      <c r="B48" s="19" t="s">
        <v>22</v>
      </c>
      <c r="C48" s="19"/>
      <c r="D48" s="20">
        <v>1</v>
      </c>
      <c r="E48" s="21">
        <f t="shared" ref="E48" si="9">+E47</f>
        <v>11500</v>
      </c>
      <c r="F48" s="22">
        <v>0</v>
      </c>
      <c r="G48" s="21">
        <f t="shared" ref="G48:J48" si="10">+G47</f>
        <v>11500</v>
      </c>
      <c r="H48" s="21">
        <f t="shared" si="10"/>
        <v>330.05</v>
      </c>
      <c r="I48" s="21">
        <f t="shared" si="10"/>
        <v>1623.06</v>
      </c>
      <c r="J48" s="21">
        <f t="shared" si="10"/>
        <v>349.6</v>
      </c>
      <c r="K48" s="22">
        <v>0</v>
      </c>
      <c r="L48" s="21">
        <f t="shared" ref="L48" si="11">+L47</f>
        <v>2302.71</v>
      </c>
      <c r="M48" s="21">
        <f>+G48-L48</f>
        <v>9197.2900000000009</v>
      </c>
    </row>
    <row r="49" spans="2:13" ht="12" customHeight="1" x14ac:dyDescent="0.25">
      <c r="B49" s="19"/>
      <c r="C49" s="19"/>
      <c r="D49" s="20"/>
      <c r="E49" s="21"/>
      <c r="F49" s="22"/>
      <c r="G49" s="21"/>
      <c r="H49" s="21"/>
      <c r="I49" s="21"/>
      <c r="J49" s="21"/>
      <c r="K49" s="22"/>
      <c r="L49" s="21"/>
      <c r="M49" s="21"/>
    </row>
    <row r="50" spans="2:13" ht="12" customHeight="1" x14ac:dyDescent="0.25">
      <c r="B50" s="19" t="s">
        <v>48</v>
      </c>
      <c r="C50" s="28"/>
      <c r="D50" s="40"/>
      <c r="E50" s="32"/>
      <c r="F50" s="33"/>
      <c r="G50" s="32"/>
      <c r="H50" s="25"/>
      <c r="I50" s="25"/>
      <c r="J50" s="25"/>
      <c r="K50" s="22"/>
      <c r="L50" s="21"/>
      <c r="M50" s="21"/>
    </row>
    <row r="51" spans="2:13" ht="12" customHeight="1" x14ac:dyDescent="0.25">
      <c r="B51" s="27" t="s">
        <v>49</v>
      </c>
      <c r="C51" s="28" t="s">
        <v>20</v>
      </c>
      <c r="D51" s="41" t="s">
        <v>50</v>
      </c>
      <c r="E51" s="12">
        <v>40000</v>
      </c>
      <c r="F51" s="16">
        <v>0</v>
      </c>
      <c r="G51" s="17">
        <v>40000</v>
      </c>
      <c r="H51" s="17">
        <v>1148</v>
      </c>
      <c r="I51" s="17">
        <v>9409</v>
      </c>
      <c r="J51" s="17">
        <v>1216</v>
      </c>
      <c r="K51" s="16">
        <v>0</v>
      </c>
      <c r="L51" s="18">
        <f>+H51+I51+J51+K51</f>
        <v>11773</v>
      </c>
      <c r="M51" s="12">
        <f>+G51-L51</f>
        <v>28227</v>
      </c>
    </row>
    <row r="52" spans="2:13" ht="12" customHeight="1" x14ac:dyDescent="0.25">
      <c r="B52" s="19" t="s">
        <v>22</v>
      </c>
      <c r="C52" s="19"/>
      <c r="D52" s="20">
        <v>1</v>
      </c>
      <c r="E52" s="21">
        <f t="shared" ref="E52:L52" si="12">+E51</f>
        <v>40000</v>
      </c>
      <c r="F52" s="22">
        <v>0</v>
      </c>
      <c r="G52" s="21">
        <f t="shared" si="12"/>
        <v>40000</v>
      </c>
      <c r="H52" s="21">
        <f t="shared" si="12"/>
        <v>1148</v>
      </c>
      <c r="I52" s="21">
        <f t="shared" si="12"/>
        <v>9409</v>
      </c>
      <c r="J52" s="21">
        <f t="shared" si="12"/>
        <v>1216</v>
      </c>
      <c r="K52" s="22">
        <v>0</v>
      </c>
      <c r="L52" s="21">
        <f t="shared" si="12"/>
        <v>11773</v>
      </c>
      <c r="M52" s="21">
        <f>+G52-L52</f>
        <v>28227</v>
      </c>
    </row>
    <row r="53" spans="2:13" ht="12" customHeight="1" x14ac:dyDescent="0.25">
      <c r="B53" s="19"/>
      <c r="C53" s="19"/>
      <c r="D53" s="20"/>
      <c r="E53" s="32"/>
      <c r="F53" s="33"/>
      <c r="G53" s="32"/>
      <c r="H53" s="25"/>
      <c r="I53" s="25"/>
      <c r="J53" s="25"/>
      <c r="K53" s="22"/>
      <c r="L53" s="21"/>
      <c r="M53" s="21"/>
    </row>
    <row r="54" spans="2:13" ht="12" customHeight="1" x14ac:dyDescent="0.25">
      <c r="B54" s="19"/>
      <c r="C54" s="19"/>
      <c r="D54" s="20"/>
      <c r="E54" s="32"/>
      <c r="F54" s="33"/>
      <c r="G54" s="32"/>
      <c r="H54" s="25"/>
      <c r="I54" s="25"/>
      <c r="J54" s="25"/>
      <c r="K54" s="22"/>
      <c r="L54" s="21"/>
      <c r="M54" s="21"/>
    </row>
    <row r="55" spans="2:13" ht="12" customHeight="1" x14ac:dyDescent="0.25">
      <c r="B55" s="42" t="s">
        <v>51</v>
      </c>
      <c r="C55" s="43"/>
      <c r="D55" s="44">
        <f>+D52+D48+D44+D39+D35+D27+D23+D19+D15+D31</f>
        <v>11</v>
      </c>
      <c r="E55" s="45">
        <f>+E15+E19+E23+E31+E35+E39+E44+E48+E52+E26</f>
        <v>218000</v>
      </c>
      <c r="F55" s="46">
        <v>0</v>
      </c>
      <c r="G55" s="45">
        <f t="shared" ref="G55:M55" si="13">+G15+G19+G23+G31+G35+G39+G44+G48+G52+G26</f>
        <v>218000</v>
      </c>
      <c r="H55" s="45">
        <f t="shared" si="13"/>
        <v>6256.6</v>
      </c>
      <c r="I55" s="45">
        <f t="shared" si="13"/>
        <v>40127.730000000003</v>
      </c>
      <c r="J55" s="45">
        <f t="shared" si="13"/>
        <v>6627.2</v>
      </c>
      <c r="K55" s="46">
        <v>0</v>
      </c>
      <c r="L55" s="45">
        <f t="shared" si="13"/>
        <v>53011.53</v>
      </c>
      <c r="M55" s="45">
        <f t="shared" si="13"/>
        <v>164988.47000000003</v>
      </c>
    </row>
    <row r="69" spans="2:12" ht="38.25" customHeight="1" x14ac:dyDescent="0.25">
      <c r="B69" s="61"/>
      <c r="C69" s="61"/>
      <c r="D69" s="62"/>
      <c r="E69" s="48"/>
      <c r="F69" s="49"/>
      <c r="G69" s="50"/>
      <c r="H69" s="50"/>
      <c r="I69" s="50"/>
      <c r="J69" s="50"/>
      <c r="K69" s="50"/>
      <c r="L69" s="50"/>
    </row>
    <row r="70" spans="2:12" x14ac:dyDescent="0.25">
      <c r="B70" s="63"/>
      <c r="C70" s="63"/>
      <c r="D70" s="64"/>
      <c r="E70" s="51"/>
      <c r="F70" s="51"/>
      <c r="G70" s="52"/>
      <c r="H70" s="52"/>
      <c r="I70" s="52"/>
      <c r="J70" s="52"/>
      <c r="K70" s="52"/>
      <c r="L70" s="52"/>
    </row>
    <row r="71" spans="2:12" x14ac:dyDescent="0.25">
      <c r="B71" s="47"/>
      <c r="C71" s="47"/>
      <c r="D71" s="51"/>
      <c r="E71" s="51"/>
      <c r="F71" s="53"/>
      <c r="G71" s="54"/>
      <c r="H71" s="54"/>
      <c r="I71" s="54"/>
      <c r="J71" s="54"/>
      <c r="K71" s="54"/>
      <c r="L71" s="54"/>
    </row>
    <row r="81" spans="5:13" x14ac:dyDescent="0.25">
      <c r="E81" s="55"/>
      <c r="F81" s="53"/>
      <c r="G81" s="51"/>
      <c r="H81" s="56"/>
      <c r="I81" s="56"/>
      <c r="J81" s="56"/>
      <c r="K81" s="56"/>
      <c r="L81" s="56"/>
      <c r="M81" s="56"/>
    </row>
    <row r="82" spans="5:13" x14ac:dyDescent="0.25">
      <c r="E82" s="57"/>
      <c r="F82" s="2"/>
      <c r="G82" s="2"/>
      <c r="H82" s="2"/>
      <c r="I82" s="2"/>
      <c r="J82" s="2"/>
      <c r="K82" s="58"/>
      <c r="L82" s="58"/>
      <c r="M82" s="59"/>
    </row>
    <row r="83" spans="5:13" x14ac:dyDescent="0.25">
      <c r="E83" s="60" t="s">
        <v>52</v>
      </c>
      <c r="F83" s="60"/>
      <c r="G83" s="60"/>
      <c r="H83" s="60"/>
      <c r="I83" s="60"/>
      <c r="J83" s="60"/>
      <c r="K83" s="60"/>
      <c r="L83" s="60"/>
      <c r="M83" s="60"/>
    </row>
  </sheetData>
  <mergeCells count="21">
    <mergeCell ref="G69:L69"/>
    <mergeCell ref="G70:L70"/>
    <mergeCell ref="G71:L71"/>
    <mergeCell ref="H81:M81"/>
    <mergeCell ref="F82:J82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1.299212598425197" right="7.874015748031496E-2" top="0.31496062992125984" bottom="0.27559055118110237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INTERINATO 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2024-11-06T18:21:37Z</dcterms:created>
  <dcterms:modified xsi:type="dcterms:W3CDTF">2024-11-06T18:22:30Z</dcterms:modified>
</cp:coreProperties>
</file>